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V:\065がんばろう赤磐省エネ補助金・経営改善事業\省エネ機器更新緊急支援補助金\添付書類様式\01エントリー申請時\"/>
    </mc:Choice>
  </mc:AlternateContent>
  <xr:revisionPtr revIDLastSave="0" documentId="13_ncr:1_{10A0041D-6734-4CC1-BD9C-391567B0048D}" xr6:coauthVersionLast="47" xr6:coauthVersionMax="47" xr10:uidLastSave="{00000000-0000-0000-0000-000000000000}"/>
  <bookViews>
    <workbookView xWindow="-108" yWindow="-108" windowWidth="23256" windowHeight="12456" tabRatio="500" xr2:uid="{00000000-000D-0000-FFFF-FFFF00000000}"/>
  </bookViews>
  <sheets>
    <sheet name="設備・機器_計算シート" sheetId="1" r:id="rId1"/>
    <sheet name="記入例①エントリー申請" sheetId="2" r:id="rId2"/>
    <sheet name="記入例②実績報告" sheetId="3" r:id="rId3"/>
    <sheet name="自動チェック内容"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37" i="3" l="1"/>
  <c r="J40" i="3" s="1"/>
  <c r="J22" i="3"/>
  <c r="F22" i="3"/>
  <c r="J21" i="3"/>
  <c r="F21" i="3"/>
  <c r="J20" i="3"/>
  <c r="F20" i="3"/>
  <c r="J19" i="3"/>
  <c r="F19" i="3"/>
  <c r="J18" i="3"/>
  <c r="F18" i="3"/>
  <c r="J17" i="3"/>
  <c r="F17" i="3"/>
  <c r="J16" i="3"/>
  <c r="F16" i="3"/>
  <c r="J15" i="3"/>
  <c r="F15" i="3"/>
  <c r="J14" i="3"/>
  <c r="F14" i="3"/>
  <c r="F13" i="3"/>
  <c r="J13" i="3" s="1"/>
  <c r="J39" i="3" s="1"/>
  <c r="J37" i="2"/>
  <c r="J40" i="2" s="1"/>
  <c r="J22" i="2"/>
  <c r="F22" i="2"/>
  <c r="J21" i="2"/>
  <c r="F21" i="2"/>
  <c r="J20" i="2"/>
  <c r="F20" i="2"/>
  <c r="J19" i="2"/>
  <c r="F19" i="2"/>
  <c r="J18" i="2"/>
  <c r="F18" i="2"/>
  <c r="J17" i="2"/>
  <c r="F17" i="2"/>
  <c r="J16" i="2"/>
  <c r="F16" i="2"/>
  <c r="J15" i="2"/>
  <c r="F15" i="2"/>
  <c r="F14" i="2"/>
  <c r="J14" i="2" s="1"/>
  <c r="F13" i="2"/>
  <c r="J13" i="2" s="1"/>
  <c r="J45" i="1"/>
  <c r="J40" i="1"/>
  <c r="J37" i="1"/>
  <c r="J22" i="1"/>
  <c r="F22" i="1"/>
  <c r="J21" i="1"/>
  <c r="F21" i="1"/>
  <c r="J20" i="1"/>
  <c r="F20" i="1"/>
  <c r="J19" i="1"/>
  <c r="F19" i="1"/>
  <c r="J18" i="1"/>
  <c r="F18" i="1"/>
  <c r="J17" i="1"/>
  <c r="J39" i="1" s="1"/>
  <c r="J41" i="1" s="1"/>
  <c r="F17" i="1"/>
  <c r="J16" i="1"/>
  <c r="F16" i="1"/>
  <c r="J15" i="1"/>
  <c r="F15" i="1"/>
  <c r="J14" i="1"/>
  <c r="F14" i="1"/>
  <c r="J13" i="1"/>
  <c r="F13" i="1"/>
  <c r="J39" i="2" l="1"/>
  <c r="J44" i="1"/>
  <c r="J42" i="1"/>
  <c r="J41" i="2"/>
  <c r="J45" i="2"/>
  <c r="J45" i="3"/>
  <c r="J41" i="3"/>
  <c r="J44" i="3" l="1"/>
  <c r="J42" i="3"/>
  <c r="J44" i="2"/>
  <c r="J42" i="2"/>
</calcChain>
</file>

<file path=xl/sharedStrings.xml><?xml version="1.0" encoding="utf-8"?>
<sst xmlns="http://schemas.openxmlformats.org/spreadsheetml/2006/main" count="176" uniqueCount="83">
  <si>
    <t>がんばろう赤磐中小企業省エネ設備更新支援補助金　設備・機器　補助対象経費計算シート</t>
  </si>
  <si>
    <t>同じ様式を「エントリー申請」→「交付申請」→「計画変更承認申請」（内容に変更がある場合のみ）→「実績報告」で使い回してください。変更がなければそのまま再添付、変更があれば該当箇所を直して再添付してください。</t>
  </si>
  <si>
    <t>本書の提出段階</t>
  </si>
  <si>
    <t>エントリー申請</t>
  </si>
  <si>
    <t>様式版数：第2版（2026.8.6）</t>
  </si>
  <si>
    <t>最終更新日（例：2026/08/20）</t>
  </si>
  <si>
    <t>申請者名（屋号）</t>
  </si>
  <si>
    <t>申請区分（法人／個人事業主）</t>
  </si>
  <si>
    <t>法人</t>
  </si>
  <si>
    <t>変更内容メモ（変更なしなら空欄）</t>
  </si>
  <si>
    <t>■ 補助対象設備・機器の内容（同一単価のものを1明細として登録。単価が異なる場合は行を分けてください）</t>
  </si>
  <si>
    <t>入力する金額の目安： エントリー申請＝見積金額　交付申請＝確定した見積・仕様の金額　計画変更承認申請＝変更後の確定金額　実績報告＝実際に支払った金額
設置場所は町名・番地まで具体的にご入力ください（例：赤磐市下市○－○　○○工場内）／省エネ効果（％）は、エントリー申請時は比較証明書の添付が不要なため自己算定した見込み値（5%以上）を入力し、交付申請時以降は「設備・機器比較証明書」様式の３「省エネルギー等効果」Ｇ34セルの数値と一致させてください／数量は同証明書の「台数」（内訳がある場合は合計）と一致させてください／本体単価・設置工事費・運搬費は値引き後の金額を入力してください。既存設備の下取り・売却による対価は、この表ではなく下の「更新前（既存）設備・機器の処分」欄に入力してください</t>
  </si>
  <si>
    <t>No.</t>
  </si>
  <si>
    <t>設備・機器の名称</t>
  </si>
  <si>
    <t>設置場所（住所）</t>
  </si>
  <si>
    <t>省エネ効果
（％）</t>
  </si>
  <si>
    <t>本体単価（税抜）
（1台・LED一式あたり）</t>
  </si>
  <si>
    <t>しきい値判定
（自動）</t>
  </si>
  <si>
    <t>数量</t>
  </si>
  <si>
    <t>設置工事費
（税抜）</t>
  </si>
  <si>
    <t>運搬費
（税抜）</t>
  </si>
  <si>
    <t>補助対象経費
（税抜・自動計算）</t>
  </si>
  <si>
    <t>備考</t>
  </si>
  <si>
    <t>■ 更新前（既存）設備・機器の処分（廃棄等）</t>
  </si>
  <si>
    <t>更新前（既存）の設備・機器は、すべて廃棄又は引渡しを行っていただきます。処分方法を選択し、売却・下取りにより対価を得る場合は、その額（税抜）を入力してください。入力された対価の合計は、補助対象経費の合計から差し引きます。廃棄・無償の引渡しの場合は、対価欄の入力は不要です。
見積を取る際に処分方法や下取り額が分かる場合は、エントリー申請の時点から入力してください（未定の場合は空欄で構いませんが、交付申請時には必ず入力してください）／対価が税込で提示されている場合は、税抜に換算して入力してください／交付申請時は予定額で構いませんが、実際の売却額と差異のない金額を入力してください（補助金額は増額されないため、少なく入力すると自己負担が増えます）／値引き（本体価格の割引）は対価ではありません。値引き後の金額を上の明細表に入力してください／ここに入力した内容は、実績報告時に提出する「既存設備・機器の廃棄等証明書」と一致させてください。</t>
  </si>
  <si>
    <t>既存設備・機器の名称</t>
  </si>
  <si>
    <t>型番又は型式</t>
  </si>
  <si>
    <t>対応する導入設備No.
（任意）</t>
  </si>
  <si>
    <t>処分方法</t>
  </si>
  <si>
    <t>処分（予定）日
（例：2026/10/30）</t>
  </si>
  <si>
    <t>対価（税抜）
（売却・下取りの場合）</t>
  </si>
  <si>
    <t>対価　合計（税抜・自動）</t>
  </si>
  <si>
    <t>補助対象経費　小計（税抜）</t>
  </si>
  <si>
    <t>売却・下取りによる控除額（税抜）</t>
  </si>
  <si>
    <t>★ 補助対象経費　合計（税抜）　【Ｊグランツに転記】</t>
  </si>
  <si>
    <t>★ 補助金額（自動計算）　【Ｊグランツに転記】</t>
  </si>
  <si>
    <t>ご確認ください（自動判定）</t>
  </si>
  <si>
    <t>処分欄の確認（自動判定）</t>
  </si>
  <si>
    <t>【記入例①エントリー申請】がんばろう赤磐中小企業省エネ設備更新支援補助金　設備・機器　補助対象経費計算シート</t>
  </si>
  <si>
    <t>赤磐商事（記入例）</t>
  </si>
  <si>
    <r>
      <rPr>
        <sz val="12"/>
        <rFont val="BIZ UDPゴシック"/>
        <family val="3"/>
        <charset val="128"/>
      </rPr>
      <t>LED</t>
    </r>
    <r>
      <rPr>
        <sz val="12"/>
        <rFont val="Noto Sans CJK SC"/>
        <family val="2"/>
      </rPr>
      <t>照明設備</t>
    </r>
  </si>
  <si>
    <t>赤磐市●●300－1　○○工業団地内Ａ工場　製造ライン</t>
  </si>
  <si>
    <t>空調機器（エアコン）</t>
  </si>
  <si>
    <t>赤磐市■■123－4　○○事務所</t>
  </si>
  <si>
    <t>既存照明器具（蛍光灯）</t>
  </si>
  <si>
    <r>
      <rPr>
        <sz val="12"/>
        <rFont val="BIZ UDPゴシック"/>
        <family val="3"/>
        <charset val="128"/>
      </rPr>
      <t>FLR40S×20</t>
    </r>
    <r>
      <rPr>
        <sz val="12"/>
        <rFont val="Noto Sans CJK SC"/>
        <family val="2"/>
      </rPr>
      <t>台</t>
    </r>
  </si>
  <si>
    <t>売却</t>
  </si>
  <si>
    <t>金属スクラップとして買取業者へ売却（予定）</t>
  </si>
  <si>
    <t>既存業務用エアコン</t>
  </si>
  <si>
    <r>
      <rPr>
        <sz val="12"/>
        <rFont val="BIZ UDPゴシック"/>
        <family val="3"/>
        <charset val="128"/>
      </rPr>
      <t>RAS-○○○</t>
    </r>
    <r>
      <rPr>
        <sz val="12"/>
        <rFont val="Noto Sans CJK SC"/>
        <family val="2"/>
      </rPr>
      <t>（</t>
    </r>
    <r>
      <rPr>
        <sz val="12"/>
        <rFont val="BIZ UDPゴシック"/>
        <family val="3"/>
        <charset val="128"/>
      </rPr>
      <t>2</t>
    </r>
    <r>
      <rPr>
        <sz val="12"/>
        <rFont val="Noto Sans CJK SC"/>
        <family val="2"/>
      </rPr>
      <t>台）</t>
    </r>
  </si>
  <si>
    <t>廃棄</t>
  </si>
  <si>
    <t>産業廃棄物処理業者に処分を依頼（予定）</t>
  </si>
  <si>
    <t>【記入例②実績報告】がんばろう赤磐中小企業省エネ設備更新支援補助金　設備・機器　補助対象経費計算シート</t>
  </si>
  <si>
    <t>実績報告</t>
  </si>
  <si>
    <t>エアコンの本体価格が実績（値引き）により下限（法人22.5万円）を下回ったため対象外。工事費は廃棄・搬出の追加費用により実績で増加。既存照明器具はスクラップとして売却したため、対価30,000円を補助対象経費の合計から控除。</t>
  </si>
  <si>
    <t>金属スクラップとして買取業者へ売却</t>
  </si>
  <si>
    <r>
      <rPr>
        <sz val="12"/>
        <rFont val="BIZ UDPゴシック"/>
        <family val="3"/>
        <charset val="128"/>
      </rPr>
      <t>RAS-○○○-2</t>
    </r>
    <r>
      <rPr>
        <sz val="12"/>
        <rFont val="Noto Sans CJK SC"/>
        <family val="2"/>
      </rPr>
      <t>台</t>
    </r>
  </si>
  <si>
    <t>産業廃棄物処理業者に処分を依頼</t>
  </si>
  <si>
    <t>このシートが自動チェックしている交付要綱の内容</t>
  </si>
  <si>
    <t>① 単価しきい値（第4条第3号）</t>
  </si>
  <si>
    <t>本体単価が法人22.5万円未満／個人15万円未満の場合、しきい値判定欄に「対象外」と自動表示します。設備・機器の名称に「LED」という文字を含む行については、要綱第4条第3号のとおり本体単価に設置工事費を加えた金額で判定します（運搬費は含みません）。名称に「LED」を含めていただくようご注意ください。「対象外」と判定された行の経費は、補助対象経費の集計（Ｊ列）及び合計（Ｊ24）から自動的に除外されます。対象外の行がある場合は、Ｊ27（ご確認ください）欄にも警告が表示されます。</t>
  </si>
  <si>
    <t>② 補助金額の計算（第8条）</t>
  </si>
  <si>
    <t>補助対象経費合計×2/3、1,000円未満切捨て、法人上限200万円・下限15万円、個人上限50万円・下限10万円を自動適用します。なお、Ｊグランツの入力フォームには設備ごとの内訳を入力する必要はありません。「★ 補助対象経費 合計（税抜）」と「★ 補助金額」の２つの数字（黄色の枠で囲んだ欄）を、フォームの該当欄にそのまま転記してください。</t>
  </si>
  <si>
    <r>
      <rPr>
        <b/>
        <sz val="12"/>
        <color rgb="FF0E3468"/>
        <rFont val="BIZ UDPゴシック"/>
        <family val="3"/>
        <charset val="128"/>
      </rPr>
      <t>③ 20%</t>
    </r>
    <r>
      <rPr>
        <b/>
        <sz val="12"/>
        <color rgb="FF0E3468"/>
        <rFont val="Noto Sans CJK SC"/>
        <family val="2"/>
      </rPr>
      <t>以内の増減＝軽微な変更（第</t>
    </r>
    <r>
      <rPr>
        <b/>
        <sz val="12"/>
        <color rgb="FF0E3468"/>
        <rFont val="BIZ UDPゴシック"/>
        <family val="3"/>
        <charset val="128"/>
      </rPr>
      <t>12</t>
    </r>
    <r>
      <rPr>
        <b/>
        <sz val="12"/>
        <color rgb="FF0E3468"/>
        <rFont val="Noto Sans CJK SC"/>
        <family val="2"/>
      </rPr>
      <t>条第</t>
    </r>
    <r>
      <rPr>
        <b/>
        <sz val="12"/>
        <color rgb="FF0E3468"/>
        <rFont val="BIZ UDPゴシック"/>
        <family val="3"/>
        <charset val="128"/>
      </rPr>
      <t>2</t>
    </r>
    <r>
      <rPr>
        <b/>
        <sz val="12"/>
        <color rgb="FF0E3468"/>
        <rFont val="Noto Sans CJK SC"/>
        <family val="2"/>
      </rPr>
      <t>項、</t>
    </r>
    <r>
      <rPr>
        <b/>
        <sz val="12"/>
        <color rgb="FF0E3468"/>
        <rFont val="BIZ UDPゴシック"/>
        <family val="3"/>
        <charset val="128"/>
      </rPr>
      <t>Q&amp;A5-3</t>
    </r>
    <r>
      <rPr>
        <b/>
        <sz val="12"/>
        <color rgb="FF0E3468"/>
        <rFont val="Noto Sans CJK SC"/>
        <family val="2"/>
      </rPr>
      <t>）</t>
    </r>
  </si>
  <si>
    <t>「交付決定時の補助対象経費 合計額」欄（交付決定後、計画変更承認申請時・実績報告時に入力）と現在の合計（対価控除後）を比較し、金額が完全に一致すれば「変更なし（変更承認申請不要）」、増減率が±20%以内なら「軽微な変更（変更承認申請不要）」、20%を超えたら「要 変更承認」と自動表示します。なお、対象外（下限未満）の設備・機器が含まれる場合は、この増減判定よりも①の警告が優先して表示されます。</t>
  </si>
  <si>
    <t>④ 補助金額の増額は不可（第12条第3項第1号）</t>
  </si>
  <si>
    <t>経費が増えても、補助金額は交付決定時点で算定される額を上限に自動で頭打ちにしています。20%以内の増額でも、増えた分は自己負担となり補助金額自体は増えません。</t>
  </si>
  <si>
    <t>⑤ 用途の異なる設備への変更・更新前設備の変更は不可（第12条第3項第2号・第3号）</t>
  </si>
  <si>
    <t>金額の数式では判定できない項目です。交付申請時に提出する「更新前の設備・機器の写真」等で市側は確認できるため、このシートに専用の記入欄は設けていません。申請者側では、交付申請時と同じ設備の入替になっているか、提出前にご確認ください。</t>
  </si>
  <si>
    <t>⑥ 設備・機器比較証明書との関係</t>
  </si>
  <si>
    <t>省エネ効果（％）は、エントリー申請の添付書類（第9条第2項）に比較証明書は含まれておらず、この時点では比較証明書は添付不要です。エントリー申請時は自己算定した見込み値（5%以上）を入力してください。交付申請の添付書類（第9条第4項）で比較証明書を添付する段階からは、その様式の３「省エネルギー等効果」Ｇ34セルで自動計算される数値と一致させてください。数量は同証明書の「台数」（内訳がある場合は合計）と一致させてください。取得予定価格欄は空欄のままで構いません（価格は本シートで管理します）。</t>
  </si>
  <si>
    <t>⑦ 計画変更承認申請での使い方</t>
  </si>
  <si>
    <t>内容に変更が生じた場合は、このシートの「本書の提出段階」で「計画変更承認申請」を選択し、変更後の設備・機器の内容を入力してください。「ご確認ください」欄が「軽微な変更」であれば申請不要、「要 変更承認」であればこのシートをそのまま計画変更承認申請の添付書類として使用できます。</t>
  </si>
  <si>
    <t>⑧ 省エネ効果5%未満の警告（第4条第2号）</t>
  </si>
  <si>
    <t>省エネ効果（％）が5%未満の場合、その行が薄い赤色で警告表示されます（第4条第2号：更新前と比べ5%以上が要件）。設置場所欄には、要綱上の市内事業所要件を確認できるよう、施設名だけでなく町名・番地までの住所を入力してください（市内かどうかの自動判定は行っていないため、最終的には申請者に確認してください）。</t>
  </si>
  <si>
    <t>⑨ 更新前設備の処分・対価の控除（第6条、Q&amp;A関係）</t>
  </si>
  <si>
    <t>更新前（既存）の設備・機器を売却又は下取りに出して対価を得た場合は、その額（税抜）を補助対象経費の「合計」から差し引きます。設備・機器ごとの本体単価からは差し引きませんので、①の単価しきい値の判定には影響しません（明細表には値引き後・下取り前の金額を入力してください）。処分欄では、「売却」「下取り」を選んだ行に対価が入力されているか、「廃棄」「引渡し（無償）」の行に対価が入力されていないか、対価の合計が補助対象経費の小計を超えていないかを自動でチェックします。この判定は「本書の提出段階」では切り替わりません。処分欄が未入力の場合は、どの段階でも同じ案内が表示されます（エントリー申請時は空欄で構いません）。処分欄の記載内容は、実績報告時に提出する「既存設備・機器の廃棄等証明書」と一致させてください。</t>
  </si>
  <si>
    <t>記入例シートについて</t>
  </si>
  <si>
    <t>記入例シートは2枚あります。いずれも同じ事業者（赤磐商事）の同じ案件を、段階を変えて示したものです。「記入例①エントリー申請」は見積金額ベースで、基準額・変更内容メモは空欄の状態です。処分欄には、見積の段階で分かる範囲として、既存照明器具は金属スクラップとしての「売却」（30,000円）、既存エアコンは「廃棄」を入力した例を示しています。この30,000円が小計795,000円から控除され、補助対象経費は765,000円、補助金額は510,000円となります。「記入例②実績報告」は同じ案件の実績段階です。エアコンの本体価格が実績で下限（法人22.5万円）を下回り対象外となったため、その経費が合計から自動的に除外され、ＬＥＤ照明設備分（295,000円）が小計となります。ここから既存照明器具の売却による対価30,000円が控除され、補助対象経費は265,000円、補助金額は176,000円となります。「交付決定時の補助対象経費 合計額」に入力している748,000円は、交付申請時に確定した額（対価控除後）です。実績の265,000円はこれを20%を超えて下回るため、「ご確認ください」欄に警告が表示されます。なお補助金額は、交付決定時の額を上限として頭打ちにする仕組みのため、実績が下回る場合は実績どおりの額（176,000円）となります。実際の入力は「設備・機器_計算シート」の空欄シートに行ってください。記入例シートは書き換えないでください。</t>
  </si>
  <si>
    <t>ご注意</t>
  </si>
  <si>
    <t>本シートは内部計算・チェックの補助ツールです。変更承認の要否は最終的に商工観光課までご相談・ご確認ください。</t>
  </si>
  <si>
    <t>←この２つの数字を、Ｊグランツにそのまま転記してください。</t>
    <phoneticPr fontId="24"/>
  </si>
  <si>
    <r>
      <rPr>
        <b/>
        <sz val="12.5"/>
        <color rgb="FF1E2733"/>
        <rFont val="ＭＳ ゴシック"/>
        <family val="3"/>
        <charset val="128"/>
      </rPr>
      <t>交付決定時の補助対象経費　合計額（税抜）
（計画変更承認申請時・実績報告時に入力／対価控除後の額＝交付申請時に提出した本シートの★補助対象経費</t>
    </r>
    <r>
      <rPr>
        <b/>
        <sz val="12.5"/>
        <color rgb="FF1E2733"/>
        <rFont val="Arial"/>
        <family val="2"/>
      </rPr>
      <t xml:space="preserve"> </t>
    </r>
    <r>
      <rPr>
        <b/>
        <sz val="12.5"/>
        <color rgb="FF1E2733"/>
        <rFont val="ＭＳ ゴシック"/>
        <family val="3"/>
        <charset val="128"/>
      </rPr>
      <t>合計と同じ額）</t>
    </r>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</si>
</sst>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0.0\%;\-0.0\%;\-"/>
    <numFmt numFmtId="178" formatCode="#,##0;\(#,##0\);\-"/>
    <numFmt numFmtId="179" formatCode="0;\(0\);\-"/>
    <numFmt numFmtId="180" formatCode="#,##0&quot;円&quot;"/>
  </numFmts>
  <fonts count="30">
    <font>
      <sz val="11"/>
      <color theme="1"/>
      <name val="Calibri"/>
      <family val="2"/>
      <charset val="1"/>
    </font>
    <font>
      <b/>
      <sz val="17"/>
      <color rgb="FFFFFFFF"/>
      <name val="Noto Sans CJK SC"/>
      <family val="2"/>
      <charset val="1"/>
    </font>
    <font>
      <sz val="11.5"/>
      <color rgb="FF5A6675"/>
      <name val="Noto Sans CJK SC"/>
      <family val="2"/>
      <charset val="1"/>
    </font>
    <font>
      <sz val="12"/>
      <color theme="1"/>
      <name val="Calibri"/>
      <family val="2"/>
      <charset val="1"/>
    </font>
    <font>
      <b/>
      <sz val="13"/>
      <color rgb="FF1E2733"/>
      <name val="Noto Sans CJK SC"/>
      <family val="2"/>
      <charset val="1"/>
    </font>
    <font>
      <sz val="13"/>
      <name val="Noto Sans CJK SC"/>
      <family val="2"/>
      <charset val="1"/>
    </font>
    <font>
      <sz val="13"/>
      <name val="BIZ UDPゴシック"/>
      <family val="3"/>
      <charset val="128"/>
    </font>
    <font>
      <b/>
      <sz val="12.5"/>
      <color rgb="FF0E3468"/>
      <name val="Noto Sans CJK SC"/>
      <family val="2"/>
      <charset val="1"/>
    </font>
    <font>
      <sz val="11"/>
      <color rgb="FF5A6675"/>
      <name val="Noto Sans CJK SC"/>
      <family val="2"/>
      <charset val="1"/>
    </font>
    <font>
      <b/>
      <sz val="12"/>
      <color rgb="FFFFFFFF"/>
      <name val="BIZ UDPゴシック"/>
      <family val="3"/>
      <charset val="128"/>
    </font>
    <font>
      <b/>
      <sz val="12"/>
      <color rgb="FFFFFFFF"/>
      <name val="Noto Sans CJK SC"/>
      <family val="2"/>
      <charset val="1"/>
    </font>
    <font>
      <sz val="12"/>
      <name val="BIZ UDPゴシック"/>
      <family val="3"/>
      <charset val="128"/>
    </font>
    <font>
      <b/>
      <sz val="13"/>
      <name val="BIZ UDPゴシック"/>
      <family val="3"/>
      <charset val="128"/>
    </font>
    <font>
      <b/>
      <sz val="13"/>
      <color rgb="FF0E3468"/>
      <name val="Noto Sans CJK SC"/>
      <charset val="1"/>
    </font>
    <font>
      <b/>
      <sz val="14"/>
      <color rgb="FF0E3468"/>
      <name val="BIZ UDPゴシック"/>
      <family val="3"/>
      <charset val="128"/>
    </font>
    <font>
      <b/>
      <sz val="12.5"/>
      <color rgb="FF1E2733"/>
      <name val="Noto Sans CJK SC"/>
      <family val="2"/>
      <charset val="1"/>
    </font>
    <font>
      <b/>
      <sz val="11.5"/>
      <color rgb="FF9C5700"/>
      <name val="Noto Sans CJK SC"/>
      <family val="2"/>
      <charset val="1"/>
    </font>
    <font>
      <sz val="12"/>
      <name val="Noto Sans CJK SC"/>
      <family val="2"/>
    </font>
    <font>
      <sz val="12"/>
      <name val="Noto Sans CJK SC"/>
      <family val="2"/>
      <charset val="1"/>
    </font>
    <font>
      <b/>
      <sz val="14"/>
      <color rgb="FFFFFFFF"/>
      <name val="Noto Sans CJK SC"/>
      <family val="2"/>
      <charset val="1"/>
    </font>
    <font>
      <b/>
      <sz val="12"/>
      <color rgb="FF0E3468"/>
      <name val="Noto Sans CJK SC"/>
      <family val="2"/>
      <charset val="1"/>
    </font>
    <font>
      <sz val="11"/>
      <name val="Noto Sans CJK SC"/>
      <family val="2"/>
      <charset val="1"/>
    </font>
    <font>
      <b/>
      <sz val="12"/>
      <color rgb="FF0E3468"/>
      <name val="BIZ UDPゴシック"/>
      <family val="3"/>
      <charset val="128"/>
    </font>
    <font>
      <b/>
      <sz val="12"/>
      <color rgb="FF0E3468"/>
      <name val="Noto Sans CJK SC"/>
      <family val="2"/>
    </font>
    <font>
      <sz val="6"/>
      <name val="ＭＳ Ｐゴシック"/>
      <family val="3"/>
      <charset val="128"/>
    </font>
    <font>
      <b/>
      <sz val="10"/>
      <color rgb="FF0E3468"/>
      <name val="ＭＳ ゴシック"/>
      <family val="3"/>
      <charset val="128"/>
    </font>
    <font>
      <b/>
      <sz val="10"/>
      <color rgb="FF0E3468"/>
      <name val="Noto Sans CJK SC"/>
      <family val="2"/>
      <charset val="1"/>
    </font>
    <font>
      <b/>
      <sz val="12.5"/>
      <color rgb="FF1E2733"/>
      <name val="ＭＳ ゴシック"/>
      <family val="3"/>
      <charset val="128"/>
    </font>
    <font>
      <b/>
      <sz val="12.5"/>
      <color rgb="FF1E2733"/>
      <name val="Arial"/>
      <family val="2"/>
    </font>
    <font>
      <b/>
      <sz val="12.5"/>
      <color rgb="FF1E2733"/>
      <name val="Noto Sans CJK SC"/>
      <family val="3"/>
      <charset val="128"/>
    </font>
  </fonts>
  <fills count="10">
    <fill>
      <patternFill patternType="none"/>
    </fill>
    <fill>
      <patternFill patternType="gray125"/>
    </fill>
    <fill>
      <patternFill patternType="solid">
        <fgColor rgb="FF13448A"/>
        <bgColor rgb="FF0E3468"/>
      </patternFill>
    </fill>
    <fill>
      <patternFill patternType="solid">
        <fgColor rgb="FFFFF7DC"/>
        <bgColor rgb="FFFFF2CC"/>
      </patternFill>
    </fill>
    <fill>
      <patternFill patternType="solid">
        <fgColor rgb="FFE8F0FB"/>
        <bgColor rgb="FFEAF1F8"/>
      </patternFill>
    </fill>
    <fill>
      <patternFill patternType="solid">
        <fgColor rgb="FF0E3468"/>
        <bgColor rgb="FF13448A"/>
      </patternFill>
    </fill>
    <fill>
      <patternFill patternType="solid">
        <fgColor rgb="FFEAF1F8"/>
        <bgColor rgb="FFE8F0FB"/>
      </patternFill>
    </fill>
    <fill>
      <patternFill patternType="solid">
        <fgColor rgb="FFE7F4EC"/>
        <bgColor rgb="FFEAF1F8"/>
      </patternFill>
    </fill>
    <fill>
      <patternFill patternType="solid">
        <fgColor theme="0"/>
        <bgColor rgb="FFFFF7DC"/>
      </patternFill>
    </fill>
    <fill>
      <patternFill patternType="solid">
        <fgColor rgb="FFE7F4EC"/>
        <bgColor rgb="FFFFF7DC"/>
      </patternFill>
    </fill>
  </fills>
  <borders count="6">
    <border>
      <left/>
      <right/>
      <top/>
      <bottom/>
      <diagonal/>
    </border>
    <border>
      <left style="thin">
        <color rgb="FFB8C0CC"/>
      </left>
      <right style="thin">
        <color rgb="FFB8C0CC"/>
      </right>
      <top style="thin">
        <color rgb="FFB8C0CC"/>
      </top>
      <bottom style="thin">
        <color rgb="FFB8C0CC"/>
      </bottom>
      <diagonal/>
    </border>
    <border>
      <left style="medium">
        <color rgb="FF0E3468"/>
      </left>
      <right style="medium">
        <color rgb="FF0E3468"/>
      </right>
      <top style="medium">
        <color rgb="FF0E3468"/>
      </top>
      <bottom style="medium">
        <color rgb="FF0E3468"/>
      </bottom>
      <diagonal/>
    </border>
    <border>
      <left style="thin">
        <color rgb="FFB8C0CC"/>
      </left>
      <right/>
      <top style="thin">
        <color rgb="FFB8C0CC"/>
      </top>
      <bottom style="thin">
        <color rgb="FFB8C0CC"/>
      </bottom>
      <diagonal/>
    </border>
    <border>
      <left/>
      <right/>
      <top style="thin">
        <color rgb="FFB8C0CC"/>
      </top>
      <bottom style="thin">
        <color rgb="FFB8C0CC"/>
      </bottom>
      <diagonal/>
    </border>
    <border>
      <left/>
      <right style="thin">
        <color rgb="FFB8C0CC"/>
      </right>
      <top style="thin">
        <color rgb="FFB8C0CC"/>
      </top>
      <bottom style="thin">
        <color rgb="FFB8C0CC"/>
      </bottom>
      <diagonal/>
    </border>
  </borders>
  <cellStyleXfs count="1">
    <xf numFmtId="0" fontId="0" fillId="0" borderId="0"/>
  </cellStyleXfs>
  <cellXfs count="48">
    <xf numFmtId="0" fontId="0" fillId="0" borderId="0" xfId="0"/>
    <xf numFmtId="0" fontId="10" fillId="5" borderId="1" xfId="0" applyFont="1" applyFill="1" applyBorder="1" applyAlignment="1">
      <alignment horizontal="center" vertical="center" wrapText="1"/>
    </xf>
    <xf numFmtId="0" fontId="3" fillId="0" borderId="0" xfId="0" applyFont="1"/>
    <xf numFmtId="0" fontId="5" fillId="3" borderId="1" xfId="0" applyFont="1" applyFill="1" applyBorder="1" applyAlignment="1">
      <alignment horizontal="left" vertical="center"/>
    </xf>
    <xf numFmtId="0" fontId="2" fillId="0" borderId="0" xfId="0" applyFont="1" applyAlignment="1">
      <alignment horizontal="right" vertical="center" wrapText="1"/>
    </xf>
    <xf numFmtId="0" fontId="9" fillId="5"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3" borderId="1" xfId="0" applyFont="1" applyFill="1" applyBorder="1" applyAlignment="1">
      <alignment vertical="center"/>
    </xf>
    <xf numFmtId="0" fontId="11" fillId="3" borderId="1" xfId="0" applyFont="1" applyFill="1" applyBorder="1" applyAlignment="1">
      <alignment vertical="center" wrapText="1"/>
    </xf>
    <xf numFmtId="177" fontId="11" fillId="3" borderId="1" xfId="0" applyNumberFormat="1" applyFont="1" applyFill="1" applyBorder="1" applyAlignment="1">
      <alignment vertical="center"/>
    </xf>
    <xf numFmtId="178" fontId="11" fillId="3" borderId="1" xfId="0" applyNumberFormat="1" applyFont="1" applyFill="1" applyBorder="1" applyAlignment="1">
      <alignment vertical="center"/>
    </xf>
    <xf numFmtId="0" fontId="11" fillId="6" borderId="1" xfId="0" applyFont="1" applyFill="1" applyBorder="1" applyAlignment="1">
      <alignment horizontal="center" vertical="center" wrapText="1"/>
    </xf>
    <xf numFmtId="179" fontId="11" fillId="3" borderId="1" xfId="0" applyNumberFormat="1" applyFont="1" applyFill="1" applyBorder="1" applyAlignment="1">
      <alignment vertical="center"/>
    </xf>
    <xf numFmtId="178" fontId="11" fillId="6" borderId="1" xfId="0" applyNumberFormat="1" applyFont="1" applyFill="1" applyBorder="1" applyAlignment="1">
      <alignment vertical="center"/>
    </xf>
    <xf numFmtId="180" fontId="12" fillId="7"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0" fontId="3" fillId="0" borderId="1" xfId="0" applyFont="1" applyBorder="1"/>
    <xf numFmtId="0" fontId="12" fillId="7" borderId="1" xfId="0" applyFont="1" applyFill="1" applyBorder="1" applyAlignment="1">
      <alignment horizontal="center" vertical="center" wrapText="1"/>
    </xf>
    <xf numFmtId="0" fontId="3" fillId="7" borderId="1" xfId="0" applyFont="1" applyFill="1" applyBorder="1"/>
    <xf numFmtId="0" fontId="16" fillId="8" borderId="0" xfId="0" applyFont="1" applyFill="1" applyAlignment="1">
      <alignment horizontal="right" vertical="center" wrapText="1"/>
    </xf>
    <xf numFmtId="0" fontId="18" fillId="3" borderId="1" xfId="0" applyFont="1" applyFill="1" applyBorder="1" applyAlignment="1">
      <alignment vertical="center" wrapText="1"/>
    </xf>
    <xf numFmtId="0" fontId="18" fillId="3" borderId="1" xfId="0" applyFont="1" applyFill="1" applyBorder="1" applyAlignment="1">
      <alignment vertical="center"/>
    </xf>
    <xf numFmtId="0" fontId="20" fillId="4" borderId="0" xfId="0" applyFont="1" applyFill="1" applyAlignment="1">
      <alignment horizontal="left" vertical="center"/>
    </xf>
    <xf numFmtId="0" fontId="21" fillId="0" borderId="0" xfId="0" applyFont="1" applyAlignment="1">
      <alignment horizontal="left" vertical="top" wrapText="1"/>
    </xf>
    <xf numFmtId="180" fontId="14" fillId="9" borderId="2" xfId="0" applyNumberFormat="1" applyFont="1" applyFill="1" applyBorder="1" applyAlignment="1">
      <alignment horizontal="center" vertical="center"/>
    </xf>
    <xf numFmtId="0" fontId="15" fillId="0" borderId="1" xfId="0" applyFont="1" applyBorder="1" applyAlignment="1">
      <alignment horizontal="right" vertical="center" wrapText="1"/>
    </xf>
    <xf numFmtId="0" fontId="4" fillId="7" borderId="1" xfId="0" applyFont="1" applyFill="1" applyBorder="1" applyAlignment="1">
      <alignment horizontal="right" vertical="center" wrapText="1"/>
    </xf>
    <xf numFmtId="0" fontId="13" fillId="9" borderId="1" xfId="0" applyFont="1" applyFill="1" applyBorder="1" applyAlignment="1">
      <alignment horizontal="right" vertical="center" wrapText="1"/>
    </xf>
    <xf numFmtId="0" fontId="25"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176" fontId="11" fillId="3" borderId="1" xfId="0" applyNumberFormat="1" applyFont="1" applyFill="1" applyBorder="1" applyAlignment="1">
      <alignment horizontal="left" vertical="center"/>
    </xf>
    <xf numFmtId="0" fontId="7" fillId="4" borderId="0" xfId="0" applyFont="1" applyFill="1" applyAlignment="1">
      <alignment horizontal="left" vertical="center" wrapText="1"/>
    </xf>
    <xf numFmtId="0" fontId="8" fillId="0" borderId="0" xfId="0" applyFont="1" applyAlignment="1">
      <alignment horizontal="left" vertical="center" wrapText="1"/>
    </xf>
    <xf numFmtId="0" fontId="10" fillId="5" borderId="1" xfId="0" applyFont="1" applyFill="1" applyBorder="1" applyAlignment="1">
      <alignment horizontal="center" vertical="center" wrapText="1"/>
    </xf>
    <xf numFmtId="0" fontId="4" fillId="0" borderId="0" xfId="0" applyFont="1" applyAlignment="1">
      <alignment horizontal="left" vertical="center" wrapText="1"/>
    </xf>
    <xf numFmtId="0" fontId="6" fillId="3" borderId="1" xfId="0" applyFont="1" applyFill="1" applyBorder="1" applyAlignment="1">
      <alignment horizontal="left" vertical="center"/>
    </xf>
    <xf numFmtId="0" fontId="1" fillId="2" borderId="0" xfId="0" applyFont="1" applyFill="1" applyAlignment="1">
      <alignment horizontal="center" vertical="center" wrapText="1"/>
    </xf>
    <xf numFmtId="0" fontId="2" fillId="0" borderId="0" xfId="0" applyFont="1" applyAlignment="1">
      <alignment horizontal="left" vertical="center" wrapText="1"/>
    </xf>
    <xf numFmtId="176" fontId="6" fillId="3" borderId="1" xfId="0" applyNumberFormat="1" applyFont="1" applyFill="1" applyBorder="1" applyAlignment="1">
      <alignment horizontal="left" vertical="center"/>
    </xf>
    <xf numFmtId="176" fontId="11" fillId="3" borderId="3" xfId="0" applyNumberFormat="1" applyFont="1" applyFill="1" applyBorder="1" applyAlignment="1">
      <alignment horizontal="left" vertical="center"/>
    </xf>
    <xf numFmtId="176" fontId="11" fillId="3" borderId="4" xfId="0" applyNumberFormat="1" applyFont="1" applyFill="1" applyBorder="1" applyAlignment="1">
      <alignment horizontal="left" vertical="center"/>
    </xf>
    <xf numFmtId="176" fontId="11" fillId="3" borderId="5" xfId="0" applyNumberFormat="1" applyFont="1" applyFill="1" applyBorder="1" applyAlignment="1">
      <alignment horizontal="left" vertical="center"/>
    </xf>
    <xf numFmtId="0" fontId="5" fillId="3" borderId="1" xfId="0" applyFont="1" applyFill="1" applyBorder="1" applyAlignment="1">
      <alignment horizontal="left" vertical="center"/>
    </xf>
    <xf numFmtId="0" fontId="16" fillId="8" borderId="0" xfId="0" applyFont="1" applyFill="1" applyAlignment="1">
      <alignment horizontal="left" vertical="center" wrapText="1"/>
    </xf>
    <xf numFmtId="0" fontId="20" fillId="4" borderId="0" xfId="0" applyFont="1" applyFill="1" applyAlignment="1">
      <alignment horizontal="left" vertical="center"/>
    </xf>
    <xf numFmtId="0" fontId="19" fillId="2" borderId="0" xfId="0" applyFont="1" applyFill="1" applyAlignment="1">
      <alignment horizontal="center" vertical="center"/>
    </xf>
    <xf numFmtId="0" fontId="22" fillId="4" borderId="0" xfId="0" applyFont="1" applyFill="1" applyAlignment="1">
      <alignment horizontal="left" vertical="center"/>
    </xf>
    <xf numFmtId="0" fontId="29" fillId="0" borderId="1" xfId="0" applyFont="1" applyBorder="1" applyAlignment="1">
      <alignment horizontal="right" vertical="center" wrapText="1"/>
    </xf>
  </cellXfs>
  <cellStyles count="1">
    <cellStyle name="標準" xfId="0" builtinId="0"/>
  </cellStyles>
  <dxfs count="12">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
      <fill>
        <patternFill>
          <bgColor rgb="FFFDECE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0CC"/>
      <rgbColor rgb="FF808080"/>
      <rgbColor rgb="FF9999FF"/>
      <rgbColor rgb="FF993366"/>
      <rgbColor rgb="FFFFF7DC"/>
      <rgbColor rgb="FFE7F4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8F0FB"/>
      <rgbColor rgb="FFEAF1F8"/>
      <rgbColor rgb="FFFFF2CC"/>
      <rgbColor rgb="FF99CCFF"/>
      <rgbColor rgb="FFFF99CC"/>
      <rgbColor rgb="FFCC99FF"/>
      <rgbColor rgb="FFFDECEA"/>
      <rgbColor rgb="FF3366FF"/>
      <rgbColor rgb="FF33CCCC"/>
      <rgbColor rgb="FF99CC00"/>
      <rgbColor rgb="FFFFCC00"/>
      <rgbColor rgb="FFFF9900"/>
      <rgbColor rgb="FFFF6600"/>
      <rgbColor rgb="FF5A6675"/>
      <rgbColor rgb="FF969696"/>
      <rgbColor rgb="FF0E3468"/>
      <rgbColor rgb="FF339966"/>
      <rgbColor rgb="FF003300"/>
      <rgbColor rgb="FF333300"/>
      <rgbColor rgb="FF9C5700"/>
      <rgbColor rgb="FF993366"/>
      <rgbColor rgb="FF13448A"/>
      <rgbColor rgb="FF1E2733"/>
      <rgbColor rgb="00003366"/>
      <rgbColor rgb="00339966"/>
      <rgbColor rgb="00003300"/>
      <rgbColor rgb="00333300"/>
      <rgbColor rgb="00993300"/>
      <rgbColor rgb="00993366"/>
      <rgbColor rgb="00333399"/>
      <rgbColor rgb="00333333"/>
    </indexedColors>
    <mruColors>
      <color rgb="FFE7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380999</xdr:colOff>
      <xdr:row>15</xdr:row>
      <xdr:rowOff>132804</xdr:rowOff>
    </xdr:from>
    <xdr:to>
      <xdr:col>4</xdr:col>
      <xdr:colOff>1044486</xdr:colOff>
      <xdr:row>17</xdr:row>
      <xdr:rowOff>48713</xdr:rowOff>
    </xdr:to>
    <xdr:sp macro="" textlink="">
      <xdr:nvSpPr>
        <xdr:cNvPr id="4" name="角丸四角形吹き出し 4">
          <a:extLst>
            <a:ext uri="{FF2B5EF4-FFF2-40B4-BE49-F238E27FC236}">
              <a16:creationId xmlns:a16="http://schemas.microsoft.com/office/drawing/2014/main" id="{EC76BA92-5D61-4199-AB6F-D3010219EA80}"/>
            </a:ext>
          </a:extLst>
        </xdr:cNvPr>
        <xdr:cNvSpPr/>
      </xdr:nvSpPr>
      <xdr:spPr>
        <a:xfrm>
          <a:off x="2435678" y="6269625"/>
          <a:ext cx="3316879" cy="1058909"/>
        </a:xfrm>
        <a:prstGeom prst="wedgeRoundRectCallout">
          <a:avLst>
            <a:gd name="adj1" fmla="val 13266"/>
            <a:gd name="adj2" fmla="val -126114"/>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lang="ja-JP" altLang="en-US" sz="1400" b="0" i="0" u="none" strike="noStrike" baseline="0">
              <a:solidFill>
                <a:schemeClr val="dk1"/>
              </a:solidFill>
              <a:latin typeface="+mn-lt"/>
              <a:ea typeface="+mn-ea"/>
              <a:cs typeface="+mn-cs"/>
            </a:rPr>
            <a:t>エントリー申請時は比較証明書の添付が不要なため自己算定した見込み値（５％以上）を入力してください。</a:t>
          </a:r>
          <a:endParaRPr kumimoji="1" lang="ja-JP" altLang="en-US" sz="1400"/>
        </a:p>
      </xdr:txBody>
    </xdr:sp>
    <xdr:clientData/>
  </xdr:twoCellAnchor>
  <xdr:twoCellAnchor>
    <xdr:from>
      <xdr:col>2</xdr:col>
      <xdr:colOff>746216</xdr:colOff>
      <xdr:row>3</xdr:row>
      <xdr:rowOff>272142</xdr:rowOff>
    </xdr:from>
    <xdr:to>
      <xdr:col>3</xdr:col>
      <xdr:colOff>696687</xdr:colOff>
      <xdr:row>7</xdr:row>
      <xdr:rowOff>38099</xdr:rowOff>
    </xdr:to>
    <xdr:sp macro="" textlink="">
      <xdr:nvSpPr>
        <xdr:cNvPr id="5" name="角丸四角形 1">
          <a:extLst>
            <a:ext uri="{FF2B5EF4-FFF2-40B4-BE49-F238E27FC236}">
              <a16:creationId xmlns:a16="http://schemas.microsoft.com/office/drawing/2014/main" id="{4E7BBD4A-D761-43E3-A2C4-982A8D8B36B7}"/>
            </a:ext>
          </a:extLst>
        </xdr:cNvPr>
        <xdr:cNvSpPr/>
      </xdr:nvSpPr>
      <xdr:spPr>
        <a:xfrm>
          <a:off x="2803616" y="1186542"/>
          <a:ext cx="1746614" cy="1159328"/>
        </a:xfrm>
        <a:prstGeom prst="roundRect">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600"/>
            <a:t>黄色網掛け部分のみ記載してください。</a:t>
          </a:r>
        </a:p>
      </xdr:txBody>
    </xdr:sp>
    <xdr:clientData/>
  </xdr:twoCellAnchor>
  <xdr:twoCellAnchor>
    <xdr:from>
      <xdr:col>2</xdr:col>
      <xdr:colOff>584836</xdr:colOff>
      <xdr:row>30</xdr:row>
      <xdr:rowOff>44086</xdr:rowOff>
    </xdr:from>
    <xdr:to>
      <xdr:col>4</xdr:col>
      <xdr:colOff>1730829</xdr:colOff>
      <xdr:row>32</xdr:row>
      <xdr:rowOff>350520</xdr:rowOff>
    </xdr:to>
    <xdr:sp macro="" textlink="">
      <xdr:nvSpPr>
        <xdr:cNvPr id="6" name="角丸四角形吹き出し 4">
          <a:extLst>
            <a:ext uri="{FF2B5EF4-FFF2-40B4-BE49-F238E27FC236}">
              <a16:creationId xmlns:a16="http://schemas.microsoft.com/office/drawing/2014/main" id="{5088CE04-4EA5-4D41-8F8E-AA047A07E299}"/>
            </a:ext>
          </a:extLst>
        </xdr:cNvPr>
        <xdr:cNvSpPr/>
      </xdr:nvSpPr>
      <xdr:spPr>
        <a:xfrm>
          <a:off x="2642236" y="14032229"/>
          <a:ext cx="3802107" cy="1068434"/>
        </a:xfrm>
        <a:prstGeom prst="wedgeRoundRectCallout">
          <a:avLst>
            <a:gd name="adj1" fmla="val 13266"/>
            <a:gd name="adj2" fmla="val -126114"/>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kumimoji="0" lang="ja-JP" altLang="en-US" sz="1600" b="0" i="0" u="none" strike="noStrike" baseline="0">
              <a:solidFill>
                <a:schemeClr val="dk1"/>
              </a:solidFill>
              <a:latin typeface="+mn-lt"/>
              <a:ea typeface="+mn-ea"/>
              <a:cs typeface="+mn-cs"/>
            </a:rPr>
            <a:t>既存設備の処分方法について</a:t>
          </a:r>
          <a:endParaRPr kumimoji="0" lang="en-US" altLang="ja-JP" sz="1600" b="0" i="0" u="none" strike="noStrike" baseline="0">
            <a:solidFill>
              <a:schemeClr val="dk1"/>
            </a:solidFill>
            <a:latin typeface="+mn-lt"/>
            <a:ea typeface="+mn-ea"/>
            <a:cs typeface="+mn-cs"/>
          </a:endParaRPr>
        </a:p>
        <a:p>
          <a:r>
            <a:rPr kumimoji="0" lang="ja-JP" altLang="en-US" sz="1600" b="0" i="0" u="none" strike="noStrike" baseline="0">
              <a:solidFill>
                <a:schemeClr val="dk1"/>
              </a:solidFill>
              <a:latin typeface="+mn-lt"/>
              <a:ea typeface="+mn-ea"/>
              <a:cs typeface="+mn-cs"/>
            </a:rPr>
            <a:t>廃棄／引渡し（無償）／売却／下取り</a:t>
          </a:r>
          <a:endParaRPr kumimoji="0" lang="en-US" altLang="ja-JP" sz="1600" b="0" i="0" u="none" strike="noStrike" baseline="0">
            <a:solidFill>
              <a:schemeClr val="dk1"/>
            </a:solidFill>
            <a:latin typeface="+mn-lt"/>
            <a:ea typeface="+mn-ea"/>
            <a:cs typeface="+mn-cs"/>
          </a:endParaRPr>
        </a:p>
        <a:p>
          <a:r>
            <a:rPr kumimoji="0" lang="ja-JP" altLang="en-US" sz="1600" b="0" i="0" u="none" strike="noStrike" baseline="0">
              <a:solidFill>
                <a:schemeClr val="dk1"/>
              </a:solidFill>
              <a:latin typeface="+mn-lt"/>
              <a:ea typeface="+mn-ea"/>
              <a:cs typeface="+mn-cs"/>
            </a:rPr>
            <a:t>のいずれかを選択してください。</a:t>
          </a:r>
          <a:endParaRPr kumimoji="1" lang="ja-JP" altLang="en-US" sz="1600"/>
        </a:p>
      </xdr:txBody>
    </xdr:sp>
    <xdr:clientData/>
  </xdr:twoCellAnchor>
  <xdr:twoCellAnchor>
    <xdr:from>
      <xdr:col>8</xdr:col>
      <xdr:colOff>772887</xdr:colOff>
      <xdr:row>32</xdr:row>
      <xdr:rowOff>348343</xdr:rowOff>
    </xdr:from>
    <xdr:to>
      <xdr:col>10</xdr:col>
      <xdr:colOff>1418137</xdr:colOff>
      <xdr:row>35</xdr:row>
      <xdr:rowOff>273777</xdr:rowOff>
    </xdr:to>
    <xdr:sp macro="" textlink="">
      <xdr:nvSpPr>
        <xdr:cNvPr id="2" name="角丸四角形吹き出し 4">
          <a:extLst>
            <a:ext uri="{FF2B5EF4-FFF2-40B4-BE49-F238E27FC236}">
              <a16:creationId xmlns:a16="http://schemas.microsoft.com/office/drawing/2014/main" id="{4228DB41-3027-45B2-806B-3D0ACA1433B3}"/>
            </a:ext>
          </a:extLst>
        </xdr:cNvPr>
        <xdr:cNvSpPr/>
      </xdr:nvSpPr>
      <xdr:spPr>
        <a:xfrm>
          <a:off x="11059887" y="15098486"/>
          <a:ext cx="3802107" cy="1068434"/>
        </a:xfrm>
        <a:prstGeom prst="wedgeRoundRectCallout">
          <a:avLst>
            <a:gd name="adj1" fmla="val 382"/>
            <a:gd name="adj2" fmla="val 199917"/>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kumimoji="0" lang="ja-JP" altLang="en-US" sz="1600" b="0" i="0" u="none" strike="noStrike" baseline="0">
              <a:solidFill>
                <a:schemeClr val="dk1"/>
              </a:solidFill>
              <a:latin typeface="+mn-lt"/>
              <a:ea typeface="+mn-ea"/>
              <a:cs typeface="+mn-cs"/>
            </a:rPr>
            <a:t>この２つの数字を、Ｊグランツ入力フォームの該当欄にそのまま転記してください。</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783227</xdr:colOff>
      <xdr:row>4</xdr:row>
      <xdr:rowOff>81644</xdr:rowOff>
    </xdr:from>
    <xdr:to>
      <xdr:col>3</xdr:col>
      <xdr:colOff>745128</xdr:colOff>
      <xdr:row>7</xdr:row>
      <xdr:rowOff>195943</xdr:rowOff>
    </xdr:to>
    <xdr:sp macro="" textlink="">
      <xdr:nvSpPr>
        <xdr:cNvPr id="2" name="角丸四角形 1">
          <a:extLst>
            <a:ext uri="{FF2B5EF4-FFF2-40B4-BE49-F238E27FC236}">
              <a16:creationId xmlns:a16="http://schemas.microsoft.com/office/drawing/2014/main" id="{10893036-00EB-4F61-A1AB-30D7BD1FDF0D}"/>
            </a:ext>
          </a:extLst>
        </xdr:cNvPr>
        <xdr:cNvSpPr/>
      </xdr:nvSpPr>
      <xdr:spPr>
        <a:xfrm>
          <a:off x="2837906" y="1333501"/>
          <a:ext cx="1758043" cy="1134835"/>
        </a:xfrm>
        <a:prstGeom prst="roundRect">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600"/>
            <a:t>黄色網掛け部分のみ記載してください。</a:t>
          </a:r>
        </a:p>
      </xdr:txBody>
    </xdr:sp>
    <xdr:clientData/>
  </xdr:twoCellAnchor>
  <xdr:twoCellAnchor>
    <xdr:from>
      <xdr:col>2</xdr:col>
      <xdr:colOff>190500</xdr:colOff>
      <xdr:row>15</xdr:row>
      <xdr:rowOff>96339</xdr:rowOff>
    </xdr:from>
    <xdr:to>
      <xdr:col>4</xdr:col>
      <xdr:colOff>861607</xdr:colOff>
      <xdr:row>17</xdr:row>
      <xdr:rowOff>443049</xdr:rowOff>
    </xdr:to>
    <xdr:sp macro="" textlink="">
      <xdr:nvSpPr>
        <xdr:cNvPr id="3" name="角丸四角形吹き出し 4">
          <a:extLst>
            <a:ext uri="{FF2B5EF4-FFF2-40B4-BE49-F238E27FC236}">
              <a16:creationId xmlns:a16="http://schemas.microsoft.com/office/drawing/2014/main" id="{BB756311-73A6-4AE3-9039-94D65538C061}"/>
            </a:ext>
          </a:extLst>
        </xdr:cNvPr>
        <xdr:cNvSpPr/>
      </xdr:nvSpPr>
      <xdr:spPr>
        <a:xfrm>
          <a:off x="2245179" y="6423660"/>
          <a:ext cx="3324499" cy="1489710"/>
        </a:xfrm>
        <a:prstGeom prst="wedgeRoundRectCallout">
          <a:avLst>
            <a:gd name="adj1" fmla="val 15725"/>
            <a:gd name="adj2" fmla="val -104708"/>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lang="ja-JP" altLang="en-US" sz="1600" b="0" i="0" u="none" strike="noStrike" baseline="0">
              <a:solidFill>
                <a:schemeClr val="dk1"/>
              </a:solidFill>
              <a:latin typeface="+mn-lt"/>
              <a:ea typeface="+mn-ea"/>
              <a:cs typeface="+mn-cs"/>
            </a:rPr>
            <a:t>交付申請時以降は「設備・機器比較証明書」様式の３「省エネルギー等効果」の数値と一致させてください。</a:t>
          </a:r>
          <a:endParaRPr kumimoji="1" lang="ja-JP" altLang="en-US" sz="1600"/>
        </a:p>
      </xdr:txBody>
    </xdr:sp>
    <xdr:clientData/>
  </xdr:twoCellAnchor>
  <xdr:twoCellAnchor>
    <xdr:from>
      <xdr:col>2</xdr:col>
      <xdr:colOff>568777</xdr:colOff>
      <xdr:row>29</xdr:row>
      <xdr:rowOff>375558</xdr:rowOff>
    </xdr:from>
    <xdr:to>
      <xdr:col>4</xdr:col>
      <xdr:colOff>1719943</xdr:colOff>
      <xdr:row>32</xdr:row>
      <xdr:rowOff>302897</xdr:rowOff>
    </xdr:to>
    <xdr:sp macro="" textlink="">
      <xdr:nvSpPr>
        <xdr:cNvPr id="4" name="角丸四角形吹き出し 4">
          <a:extLst>
            <a:ext uri="{FF2B5EF4-FFF2-40B4-BE49-F238E27FC236}">
              <a16:creationId xmlns:a16="http://schemas.microsoft.com/office/drawing/2014/main" id="{BE51DD66-527E-415F-927C-B3A8D7F48C48}"/>
            </a:ext>
          </a:extLst>
        </xdr:cNvPr>
        <xdr:cNvSpPr/>
      </xdr:nvSpPr>
      <xdr:spPr>
        <a:xfrm>
          <a:off x="2626177" y="14178644"/>
          <a:ext cx="3807280" cy="1070339"/>
        </a:xfrm>
        <a:prstGeom prst="wedgeRoundRectCallout">
          <a:avLst>
            <a:gd name="adj1" fmla="val 13266"/>
            <a:gd name="adj2" fmla="val -126114"/>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kumimoji="0" lang="ja-JP" altLang="en-US" sz="1600" b="0" i="0" u="none" strike="noStrike" baseline="0">
              <a:solidFill>
                <a:schemeClr val="dk1"/>
              </a:solidFill>
              <a:latin typeface="+mn-lt"/>
              <a:ea typeface="+mn-ea"/>
              <a:cs typeface="+mn-cs"/>
            </a:rPr>
            <a:t>既存設備の処分方法について</a:t>
          </a:r>
          <a:endParaRPr kumimoji="0" lang="en-US" altLang="ja-JP" sz="1600" b="0" i="0" u="none" strike="noStrike" baseline="0">
            <a:solidFill>
              <a:schemeClr val="dk1"/>
            </a:solidFill>
            <a:latin typeface="+mn-lt"/>
            <a:ea typeface="+mn-ea"/>
            <a:cs typeface="+mn-cs"/>
          </a:endParaRPr>
        </a:p>
        <a:p>
          <a:r>
            <a:rPr kumimoji="0" lang="ja-JP" altLang="en-US" sz="1600" b="0" i="0" u="none" strike="noStrike" baseline="0">
              <a:solidFill>
                <a:schemeClr val="dk1"/>
              </a:solidFill>
              <a:latin typeface="+mn-lt"/>
              <a:ea typeface="+mn-ea"/>
              <a:cs typeface="+mn-cs"/>
            </a:rPr>
            <a:t>廃棄／引渡し（無償）／売却／下取り</a:t>
          </a:r>
          <a:endParaRPr kumimoji="0" lang="en-US" altLang="ja-JP" sz="1600" b="0" i="0" u="none" strike="noStrike" baseline="0">
            <a:solidFill>
              <a:schemeClr val="dk1"/>
            </a:solidFill>
            <a:latin typeface="+mn-lt"/>
            <a:ea typeface="+mn-ea"/>
            <a:cs typeface="+mn-cs"/>
          </a:endParaRPr>
        </a:p>
        <a:p>
          <a:r>
            <a:rPr kumimoji="0" lang="ja-JP" altLang="en-US" sz="1600" b="0" i="0" u="none" strike="noStrike" baseline="0">
              <a:solidFill>
                <a:schemeClr val="dk1"/>
              </a:solidFill>
              <a:latin typeface="+mn-lt"/>
              <a:ea typeface="+mn-ea"/>
              <a:cs typeface="+mn-cs"/>
            </a:rPr>
            <a:t>のいずれかを選択してください。</a:t>
          </a:r>
          <a:endParaRPr kumimoji="1" lang="ja-JP" altLang="en-US" sz="1600"/>
        </a:p>
      </xdr:txBody>
    </xdr:sp>
    <xdr:clientData/>
  </xdr:twoCellAnchor>
  <xdr:twoCellAnchor>
    <xdr:from>
      <xdr:col>8</xdr:col>
      <xdr:colOff>816429</xdr:colOff>
      <xdr:row>33</xdr:row>
      <xdr:rowOff>0</xdr:rowOff>
    </xdr:from>
    <xdr:to>
      <xdr:col>10</xdr:col>
      <xdr:colOff>1461679</xdr:colOff>
      <xdr:row>35</xdr:row>
      <xdr:rowOff>306434</xdr:rowOff>
    </xdr:to>
    <xdr:sp macro="" textlink="">
      <xdr:nvSpPr>
        <xdr:cNvPr id="5" name="角丸四角形吹き出し 4">
          <a:extLst>
            <a:ext uri="{FF2B5EF4-FFF2-40B4-BE49-F238E27FC236}">
              <a16:creationId xmlns:a16="http://schemas.microsoft.com/office/drawing/2014/main" id="{EF82AA42-D647-494E-B06B-35A678B49212}"/>
            </a:ext>
          </a:extLst>
        </xdr:cNvPr>
        <xdr:cNvSpPr/>
      </xdr:nvSpPr>
      <xdr:spPr>
        <a:xfrm>
          <a:off x="11103429" y="15327086"/>
          <a:ext cx="3802107" cy="1068434"/>
        </a:xfrm>
        <a:prstGeom prst="wedgeRoundRectCallout">
          <a:avLst>
            <a:gd name="adj1" fmla="val 382"/>
            <a:gd name="adj2" fmla="val 199917"/>
            <a:gd name="adj3" fmla="val 16667"/>
          </a:avLst>
        </a:prstGeom>
        <a:solidFill>
          <a:schemeClr val="accent5">
            <a:lumMod val="20000"/>
            <a:lumOff val="80000"/>
          </a:schemeClr>
        </a:solidFill>
        <a:ln>
          <a:solidFill>
            <a:schemeClr val="accent1"/>
          </a:solidFill>
        </a:ln>
      </xdr:spPr>
      <xdr:style>
        <a:lnRef idx="1">
          <a:schemeClr val="accent6"/>
        </a:lnRef>
        <a:fillRef idx="2">
          <a:schemeClr val="accent6"/>
        </a:fillRef>
        <a:effectRef idx="1">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r>
            <a:rPr kumimoji="0" lang="ja-JP" altLang="en-US" sz="1600" b="0" i="0" u="none" strike="noStrike" baseline="0">
              <a:solidFill>
                <a:schemeClr val="dk1"/>
              </a:solidFill>
              <a:latin typeface="+mn-lt"/>
              <a:ea typeface="+mn-ea"/>
              <a:cs typeface="+mn-cs"/>
            </a:rPr>
            <a:t>この２つの数字を、Ｊグランツ入力フォームの該当欄にそのまま転記してください。</a:t>
          </a:r>
          <a:endParaRPr kumimoji="1" lang="ja-JP" altLang="en-US" sz="1600"/>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showGridLines="0" tabSelected="1" zoomScale="70" zoomScaleNormal="70" workbookViewId="0">
      <selection activeCell="A6" sqref="A6:D6"/>
    </sheetView>
  </sheetViews>
  <sheetFormatPr defaultColWidth="8.6640625" defaultRowHeight="14.4"/>
  <cols>
    <col min="1" max="1" width="6" customWidth="1"/>
    <col min="2" max="2" width="24" customWidth="1"/>
    <col min="3" max="3" width="26.21875" customWidth="1"/>
    <col min="4" max="4" width="12.77734375" customWidth="1"/>
    <col min="5" max="5" width="32" customWidth="1"/>
    <col min="6" max="6" width="24.109375" customWidth="1"/>
    <col min="7" max="7" width="10" customWidth="1"/>
    <col min="8" max="9" width="15" customWidth="1"/>
    <col min="10" max="10" width="30.88671875" customWidth="1"/>
    <col min="11" max="11" width="25.88671875" customWidth="1"/>
  </cols>
  <sheetData>
    <row r="1" spans="1:11" ht="34.5" customHeight="1">
      <c r="A1" s="36" t="s">
        <v>0</v>
      </c>
      <c r="B1" s="36"/>
      <c r="C1" s="36"/>
      <c r="D1" s="36"/>
      <c r="E1" s="36"/>
      <c r="F1" s="36"/>
      <c r="G1" s="36"/>
      <c r="H1" s="36"/>
      <c r="I1" s="36"/>
      <c r="J1" s="36"/>
      <c r="K1" s="36"/>
    </row>
    <row r="2" spans="1:11" ht="30" customHeight="1">
      <c r="A2" s="37" t="s">
        <v>1</v>
      </c>
      <c r="B2" s="37"/>
      <c r="C2" s="37"/>
      <c r="D2" s="37"/>
      <c r="E2" s="37"/>
      <c r="F2" s="37"/>
      <c r="G2" s="37"/>
      <c r="H2" s="37"/>
      <c r="I2" s="37"/>
      <c r="J2" s="37"/>
      <c r="K2" s="37"/>
    </row>
    <row r="3" spans="1:11" ht="8.25" customHeight="1">
      <c r="A3" s="2"/>
      <c r="B3" s="2"/>
      <c r="C3" s="2"/>
      <c r="D3" s="2"/>
      <c r="E3" s="2"/>
      <c r="F3" s="2"/>
      <c r="G3" s="2"/>
      <c r="H3" s="2"/>
      <c r="I3" s="2"/>
      <c r="J3" s="2"/>
      <c r="K3" s="2"/>
    </row>
    <row r="4" spans="1:11" ht="27" customHeight="1">
      <c r="A4" s="34" t="s">
        <v>2</v>
      </c>
      <c r="B4" s="34"/>
      <c r="C4" s="34"/>
      <c r="D4" s="34"/>
      <c r="E4" s="3" t="s">
        <v>3</v>
      </c>
      <c r="F4" s="2"/>
      <c r="G4" s="2"/>
      <c r="H4" s="2"/>
      <c r="I4" s="2"/>
      <c r="J4" s="2"/>
      <c r="K4" s="4" t="s">
        <v>4</v>
      </c>
    </row>
    <row r="5" spans="1:11" ht="27" customHeight="1">
      <c r="A5" s="34" t="s">
        <v>5</v>
      </c>
      <c r="B5" s="34"/>
      <c r="C5" s="34"/>
      <c r="D5" s="34"/>
      <c r="E5" s="38"/>
      <c r="F5" s="38"/>
      <c r="G5" s="38"/>
      <c r="H5" s="38"/>
      <c r="I5" s="38"/>
      <c r="J5" s="2"/>
      <c r="K5" s="2"/>
    </row>
    <row r="6" spans="1:11" ht="27" customHeight="1">
      <c r="A6" s="34" t="s">
        <v>6</v>
      </c>
      <c r="B6" s="34"/>
      <c r="C6" s="34"/>
      <c r="D6" s="34"/>
      <c r="E6" s="35"/>
      <c r="F6" s="35"/>
      <c r="G6" s="35"/>
      <c r="H6" s="35"/>
      <c r="I6" s="35"/>
      <c r="J6" s="35"/>
      <c r="K6" s="35"/>
    </row>
    <row r="7" spans="1:11" ht="27" customHeight="1">
      <c r="A7" s="34" t="s">
        <v>7</v>
      </c>
      <c r="B7" s="34"/>
      <c r="C7" s="34"/>
      <c r="D7" s="34"/>
      <c r="E7" s="3" t="s">
        <v>8</v>
      </c>
      <c r="F7" s="2"/>
      <c r="G7" s="2"/>
      <c r="H7" s="2"/>
      <c r="I7" s="2"/>
      <c r="J7" s="2"/>
      <c r="K7" s="2"/>
    </row>
    <row r="8" spans="1:11" ht="31.5" customHeight="1">
      <c r="A8" s="34" t="s">
        <v>9</v>
      </c>
      <c r="B8" s="34"/>
      <c r="C8" s="34"/>
      <c r="D8" s="34"/>
      <c r="E8" s="35"/>
      <c r="F8" s="35"/>
      <c r="G8" s="35"/>
      <c r="H8" s="35"/>
      <c r="I8" s="35"/>
      <c r="J8" s="35"/>
      <c r="K8" s="35"/>
    </row>
    <row r="9" spans="1:11" ht="8.25" customHeight="1">
      <c r="A9" s="2"/>
      <c r="B9" s="2"/>
      <c r="C9" s="2"/>
      <c r="D9" s="2"/>
      <c r="E9" s="2"/>
      <c r="F9" s="2"/>
      <c r="G9" s="2"/>
      <c r="H9" s="2"/>
      <c r="I9" s="2"/>
      <c r="J9" s="2"/>
      <c r="K9" s="2"/>
    </row>
    <row r="10" spans="1:11" ht="24.75" customHeight="1">
      <c r="A10" s="31" t="s">
        <v>10</v>
      </c>
      <c r="B10" s="31"/>
      <c r="C10" s="31"/>
      <c r="D10" s="31"/>
      <c r="E10" s="31"/>
      <c r="F10" s="31"/>
      <c r="G10" s="31"/>
      <c r="H10" s="31"/>
      <c r="I10" s="31"/>
      <c r="J10" s="31"/>
      <c r="K10" s="31"/>
    </row>
    <row r="11" spans="1:11" ht="58.8" customHeight="1">
      <c r="A11" s="32" t="s">
        <v>11</v>
      </c>
      <c r="B11" s="32"/>
      <c r="C11" s="32"/>
      <c r="D11" s="32"/>
      <c r="E11" s="32"/>
      <c r="F11" s="32"/>
      <c r="G11" s="32"/>
      <c r="H11" s="32"/>
      <c r="I11" s="32"/>
      <c r="J11" s="32"/>
      <c r="K11" s="32"/>
    </row>
    <row r="12" spans="1:11" ht="45" customHeight="1">
      <c r="A12" s="5" t="s">
        <v>12</v>
      </c>
      <c r="B12" s="1" t="s">
        <v>13</v>
      </c>
      <c r="C12" s="1" t="s">
        <v>14</v>
      </c>
      <c r="D12" s="1" t="s">
        <v>15</v>
      </c>
      <c r="E12" s="1" t="s">
        <v>16</v>
      </c>
      <c r="F12" s="1" t="s">
        <v>17</v>
      </c>
      <c r="G12" s="1" t="s">
        <v>18</v>
      </c>
      <c r="H12" s="1" t="s">
        <v>19</v>
      </c>
      <c r="I12" s="1" t="s">
        <v>20</v>
      </c>
      <c r="J12" s="1" t="s">
        <v>21</v>
      </c>
      <c r="K12" s="1" t="s">
        <v>22</v>
      </c>
    </row>
    <row r="13" spans="1:11" ht="45.75" customHeight="1">
      <c r="A13" s="6">
        <v>1</v>
      </c>
      <c r="B13" s="7"/>
      <c r="C13" s="8"/>
      <c r="D13" s="9"/>
      <c r="E13" s="10"/>
      <c r="F13" s="11" t="str">
        <f>IF(E13="","",IF(ISNUMBER(SEARCH("LED",B13)),IF(E7="法人",IF(E13+H13&gt;=225000,"対象（22.5万円以上）","対象外（下限未満）"),IF(E13+H13&gt;=150000,"対象（15万円以上）","対象外（下限未満）")),IF(E7="法人",IF(E13&gt;=225000,"対象（22.5万円以上）","対象外（下限未満）"),IF(E13&gt;=150000,"対象（15万円以上）","対象外（下限未満）"))))</f>
        <v/>
      </c>
      <c r="G13" s="12"/>
      <c r="H13" s="10"/>
      <c r="I13" s="10"/>
      <c r="J13" s="13" t="str">
        <f t="shared" ref="J13:J22" si="0">IF(E13="","",IF(ISNUMBER(SEARCH("対象外",F13)),0,E13*G13+H13+I13))</f>
        <v/>
      </c>
      <c r="K13" s="8"/>
    </row>
    <row r="14" spans="1:11" ht="45.75" customHeight="1">
      <c r="A14" s="6">
        <v>2</v>
      </c>
      <c r="B14" s="7"/>
      <c r="C14" s="8"/>
      <c r="D14" s="9"/>
      <c r="E14" s="10"/>
      <c r="F14" s="11" t="str">
        <f>IF(E14="","",IF(ISNUMBER(SEARCH("LED",B14)),IF(E7="法人",IF(E14+H14&gt;=225000,"対象（22.5万円以上）","対象外（下限未満）"),IF(E14+H14&gt;=150000,"対象（15万円以上）","対象外（下限未満）")),IF(E7="法人",IF(E14&gt;=225000,"対象（22.5万円以上）","対象外（下限未満）"),IF(E14&gt;=150000,"対象（15万円以上）","対象外（下限未満）"))))</f>
        <v/>
      </c>
      <c r="G14" s="12"/>
      <c r="H14" s="10"/>
      <c r="I14" s="10"/>
      <c r="J14" s="13" t="str">
        <f t="shared" si="0"/>
        <v/>
      </c>
      <c r="K14" s="8"/>
    </row>
    <row r="15" spans="1:11" ht="45.75" customHeight="1">
      <c r="A15" s="6">
        <v>3</v>
      </c>
      <c r="B15" s="7"/>
      <c r="C15" s="8"/>
      <c r="D15" s="9"/>
      <c r="E15" s="10"/>
      <c r="F15" s="11" t="str">
        <f>IF(E15="","",IF(ISNUMBER(SEARCH("LED",B15)),IF(E7="法人",IF(E15+H15&gt;=225000,"対象（22.5万円以上）","対象外（下限未満）"),IF(E15+H15&gt;=150000,"対象（15万円以上）","対象外（下限未満）")),IF(E7="法人",IF(E15&gt;=225000,"対象（22.5万円以上）","対象外（下限未満）"),IF(E15&gt;=150000,"対象（15万円以上）","対象外（下限未満）"))))</f>
        <v/>
      </c>
      <c r="G15" s="12"/>
      <c r="H15" s="10"/>
      <c r="I15" s="10"/>
      <c r="J15" s="13" t="str">
        <f t="shared" si="0"/>
        <v/>
      </c>
      <c r="K15" s="8"/>
    </row>
    <row r="16" spans="1:11" ht="45.75" customHeight="1">
      <c r="A16" s="6">
        <v>4</v>
      </c>
      <c r="B16" s="7"/>
      <c r="C16" s="8"/>
      <c r="D16" s="9"/>
      <c r="E16" s="10"/>
      <c r="F16" s="11" t="str">
        <f>IF(E16="","",IF(ISNUMBER(SEARCH("LED",B16)),IF(E7="法人",IF(E16+H16&gt;=225000,"対象（22.5万円以上）","対象外（下限未満）"),IF(E16+H16&gt;=150000,"対象（15万円以上）","対象外（下限未満）")),IF(E7="法人",IF(E16&gt;=225000,"対象（22.5万円以上）","対象外（下限未満）"),IF(E16&gt;=150000,"対象（15万円以上）","対象外（下限未満）"))))</f>
        <v/>
      </c>
      <c r="G16" s="12"/>
      <c r="H16" s="10"/>
      <c r="I16" s="10"/>
      <c r="J16" s="13" t="str">
        <f t="shared" si="0"/>
        <v/>
      </c>
      <c r="K16" s="8"/>
    </row>
    <row r="17" spans="1:11" ht="45.75" customHeight="1">
      <c r="A17" s="6">
        <v>5</v>
      </c>
      <c r="B17" s="7"/>
      <c r="C17" s="8"/>
      <c r="D17" s="9"/>
      <c r="E17" s="10"/>
      <c r="F17" s="11" t="str">
        <f>IF(E17="","",IF(ISNUMBER(SEARCH("LED",B17)),IF(E7="法人",IF(E17+H17&gt;=225000,"対象（22.5万円以上）","対象外（下限未満）"),IF(E17+H17&gt;=150000,"対象（15万円以上）","対象外（下限未満）")),IF(E7="法人",IF(E17&gt;=225000,"対象（22.5万円以上）","対象外（下限未満）"),IF(E17&gt;=150000,"対象（15万円以上）","対象外（下限未満）"))))</f>
        <v/>
      </c>
      <c r="G17" s="12"/>
      <c r="H17" s="10"/>
      <c r="I17" s="10"/>
      <c r="J17" s="13" t="str">
        <f t="shared" si="0"/>
        <v/>
      </c>
      <c r="K17" s="8"/>
    </row>
    <row r="18" spans="1:11" ht="45.75" customHeight="1">
      <c r="A18" s="6">
        <v>6</v>
      </c>
      <c r="B18" s="7"/>
      <c r="C18" s="8"/>
      <c r="D18" s="9"/>
      <c r="E18" s="10"/>
      <c r="F18" s="11" t="str">
        <f>IF(E18="","",IF(ISNUMBER(SEARCH("LED",B18)),IF(E7="法人",IF(E18+H18&gt;=225000,"対象（22.5万円以上）","対象外（下限未満）"),IF(E18+H18&gt;=150000,"対象（15万円以上）","対象外（下限未満）")),IF(E7="法人",IF(E18&gt;=225000,"対象（22.5万円以上）","対象外（下限未満）"),IF(E18&gt;=150000,"対象（15万円以上）","対象外（下限未満）"))))</f>
        <v/>
      </c>
      <c r="G18" s="12"/>
      <c r="H18" s="10"/>
      <c r="I18" s="10"/>
      <c r="J18" s="13" t="str">
        <f t="shared" si="0"/>
        <v/>
      </c>
      <c r="K18" s="8"/>
    </row>
    <row r="19" spans="1:11" ht="45.75" customHeight="1">
      <c r="A19" s="6">
        <v>7</v>
      </c>
      <c r="B19" s="7"/>
      <c r="C19" s="8"/>
      <c r="D19" s="9"/>
      <c r="E19" s="10"/>
      <c r="F19" s="11" t="str">
        <f>IF(E19="","",IF(ISNUMBER(SEARCH("LED",B19)),IF(E7="法人",IF(E19+H19&gt;=225000,"対象（22.5万円以上）","対象外（下限未満）"),IF(E19+H19&gt;=150000,"対象（15万円以上）","対象外（下限未満）")),IF(E7="法人",IF(E19&gt;=225000,"対象（22.5万円以上）","対象外（下限未満）"),IF(E19&gt;=150000,"対象（15万円以上）","対象外（下限未満）"))))</f>
        <v/>
      </c>
      <c r="G19" s="12"/>
      <c r="H19" s="10"/>
      <c r="I19" s="10"/>
      <c r="J19" s="13" t="str">
        <f t="shared" si="0"/>
        <v/>
      </c>
      <c r="K19" s="8"/>
    </row>
    <row r="20" spans="1:11" ht="45.75" customHeight="1">
      <c r="A20" s="6">
        <v>8</v>
      </c>
      <c r="B20" s="7"/>
      <c r="C20" s="8"/>
      <c r="D20" s="9"/>
      <c r="E20" s="10"/>
      <c r="F20" s="11" t="str">
        <f>IF(E20="","",IF(ISNUMBER(SEARCH("LED",B20)),IF(E7="法人",IF(E20+H20&gt;=225000,"対象（22.5万円以上）","対象外（下限未満）"),IF(E20+H20&gt;=150000,"対象（15万円以上）","対象外（下限未満）")),IF(E7="法人",IF(E20&gt;=225000,"対象（22.5万円以上）","対象外（下限未満）"),IF(E20&gt;=150000,"対象（15万円以上）","対象外（下限未満）"))))</f>
        <v/>
      </c>
      <c r="G20" s="12"/>
      <c r="H20" s="10"/>
      <c r="I20" s="10"/>
      <c r="J20" s="13" t="str">
        <f t="shared" si="0"/>
        <v/>
      </c>
      <c r="K20" s="8"/>
    </row>
    <row r="21" spans="1:11" ht="45.75" customHeight="1">
      <c r="A21" s="6">
        <v>9</v>
      </c>
      <c r="B21" s="7"/>
      <c r="C21" s="8"/>
      <c r="D21" s="9"/>
      <c r="E21" s="10"/>
      <c r="F21" s="11" t="str">
        <f>IF(E21="","",IF(ISNUMBER(SEARCH("LED",B21)),IF(E7="法人",IF(E21+H21&gt;=225000,"対象（22.5万円以上）","対象外（下限未満）"),IF(E21+H21&gt;=150000,"対象（15万円以上）","対象外（下限未満）")),IF(E7="法人",IF(E21&gt;=225000,"対象（22.5万円以上）","対象外（下限未満）"),IF(E21&gt;=150000,"対象（15万円以上）","対象外（下限未満）"))))</f>
        <v/>
      </c>
      <c r="G21" s="12"/>
      <c r="H21" s="10"/>
      <c r="I21" s="10"/>
      <c r="J21" s="13" t="str">
        <f t="shared" si="0"/>
        <v/>
      </c>
      <c r="K21" s="8"/>
    </row>
    <row r="22" spans="1:11" ht="45.75" customHeight="1">
      <c r="A22" s="6">
        <v>10</v>
      </c>
      <c r="B22" s="7"/>
      <c r="C22" s="8"/>
      <c r="D22" s="9"/>
      <c r="E22" s="10"/>
      <c r="F22" s="11" t="str">
        <f>IF(E22="","",IF(ISNUMBER(SEARCH("LED",B22)),IF(E7="法人",IF(E22+H22&gt;=225000,"対象（22.5万円以上）","対象外（下限未満）"),IF(E22+H22&gt;=150000,"対象（15万円以上）","対象外（下限未満）")),IF(E7="法人",IF(E22&gt;=225000,"対象（22.5万円以上）","対象外（下限未満）"),IF(E22&gt;=150000,"対象（15万円以上）","対象外（下限未満）"))))</f>
        <v/>
      </c>
      <c r="G22" s="12"/>
      <c r="H22" s="10"/>
      <c r="I22" s="10"/>
      <c r="J22" s="13" t="str">
        <f t="shared" si="0"/>
        <v/>
      </c>
      <c r="K22" s="8"/>
    </row>
    <row r="23" spans="1:11" ht="15.75" customHeight="1">
      <c r="A23" s="2"/>
      <c r="B23" s="2"/>
      <c r="C23" s="2"/>
      <c r="D23" s="2"/>
      <c r="E23" s="2"/>
      <c r="F23" s="2"/>
      <c r="G23" s="2"/>
      <c r="H23" s="2"/>
      <c r="I23" s="2"/>
      <c r="J23" s="2"/>
      <c r="K23" s="2"/>
    </row>
    <row r="24" spans="1:11" ht="24.75" customHeight="1">
      <c r="A24" s="31" t="s">
        <v>23</v>
      </c>
      <c r="B24" s="31"/>
      <c r="C24" s="31"/>
      <c r="D24" s="31"/>
      <c r="E24" s="31"/>
      <c r="F24" s="31"/>
      <c r="G24" s="31"/>
      <c r="H24" s="31"/>
      <c r="I24" s="31"/>
      <c r="J24" s="31"/>
      <c r="K24" s="31"/>
    </row>
    <row r="25" spans="1:11" ht="90" customHeight="1">
      <c r="A25" s="32" t="s">
        <v>24</v>
      </c>
      <c r="B25" s="32"/>
      <c r="C25" s="32"/>
      <c r="D25" s="32"/>
      <c r="E25" s="32"/>
      <c r="F25" s="32"/>
      <c r="G25" s="32"/>
      <c r="H25" s="32"/>
      <c r="I25" s="32"/>
      <c r="J25" s="32"/>
      <c r="K25" s="32"/>
    </row>
    <row r="26" spans="1:11" ht="45" customHeight="1">
      <c r="A26" s="5" t="s">
        <v>12</v>
      </c>
      <c r="B26" s="1" t="s">
        <v>25</v>
      </c>
      <c r="C26" s="1" t="s">
        <v>26</v>
      </c>
      <c r="D26" s="1" t="s">
        <v>27</v>
      </c>
      <c r="E26" s="1" t="s">
        <v>28</v>
      </c>
      <c r="F26" s="33" t="s">
        <v>29</v>
      </c>
      <c r="G26" s="33"/>
      <c r="H26" s="33"/>
      <c r="I26" s="33"/>
      <c r="J26" s="1" t="s">
        <v>30</v>
      </c>
      <c r="K26" s="1" t="s">
        <v>22</v>
      </c>
    </row>
    <row r="27" spans="1:11" ht="30" customHeight="1">
      <c r="A27" s="6">
        <v>1</v>
      </c>
      <c r="B27" s="8"/>
      <c r="C27" s="8"/>
      <c r="D27" s="7"/>
      <c r="E27" s="8"/>
      <c r="F27" s="30"/>
      <c r="G27" s="30"/>
      <c r="H27" s="30"/>
      <c r="I27" s="30"/>
      <c r="J27" s="10"/>
      <c r="K27" s="8"/>
    </row>
    <row r="28" spans="1:11" ht="30" customHeight="1">
      <c r="A28" s="6">
        <v>2</v>
      </c>
      <c r="B28" s="8"/>
      <c r="C28" s="8"/>
      <c r="D28" s="7"/>
      <c r="E28" s="8"/>
      <c r="F28" s="30"/>
      <c r="G28" s="30"/>
      <c r="H28" s="30"/>
      <c r="I28" s="30"/>
      <c r="J28" s="10"/>
      <c r="K28" s="8"/>
    </row>
    <row r="29" spans="1:11" ht="30" customHeight="1">
      <c r="A29" s="6">
        <v>3</v>
      </c>
      <c r="B29" s="8"/>
      <c r="C29" s="8"/>
      <c r="D29" s="7"/>
      <c r="E29" s="8"/>
      <c r="F29" s="30"/>
      <c r="G29" s="30"/>
      <c r="H29" s="30"/>
      <c r="I29" s="30"/>
      <c r="J29" s="10"/>
      <c r="K29" s="8"/>
    </row>
    <row r="30" spans="1:11" ht="30" customHeight="1">
      <c r="A30" s="6">
        <v>4</v>
      </c>
      <c r="B30" s="8"/>
      <c r="C30" s="8"/>
      <c r="D30" s="7"/>
      <c r="E30" s="8"/>
      <c r="F30" s="30"/>
      <c r="G30" s="30"/>
      <c r="H30" s="30"/>
      <c r="I30" s="30"/>
      <c r="J30" s="10"/>
      <c r="K30" s="8"/>
    </row>
    <row r="31" spans="1:11" ht="30" customHeight="1">
      <c r="A31" s="6">
        <v>5</v>
      </c>
      <c r="B31" s="8"/>
      <c r="C31" s="8"/>
      <c r="D31" s="7"/>
      <c r="E31" s="8"/>
      <c r="F31" s="30"/>
      <c r="G31" s="30"/>
      <c r="H31" s="30"/>
      <c r="I31" s="30"/>
      <c r="J31" s="10"/>
      <c r="K31" s="8"/>
    </row>
    <row r="32" spans="1:11" ht="30" customHeight="1">
      <c r="A32" s="6">
        <v>6</v>
      </c>
      <c r="B32" s="8"/>
      <c r="C32" s="8"/>
      <c r="D32" s="7"/>
      <c r="E32" s="8"/>
      <c r="F32" s="30"/>
      <c r="G32" s="30"/>
      <c r="H32" s="30"/>
      <c r="I32" s="30"/>
      <c r="J32" s="10"/>
      <c r="K32" s="8"/>
    </row>
    <row r="33" spans="1:11" ht="30" customHeight="1">
      <c r="A33" s="6">
        <v>7</v>
      </c>
      <c r="B33" s="8"/>
      <c r="C33" s="8"/>
      <c r="D33" s="7"/>
      <c r="E33" s="8"/>
      <c r="F33" s="30"/>
      <c r="G33" s="30"/>
      <c r="H33" s="30"/>
      <c r="I33" s="30"/>
      <c r="J33" s="10"/>
      <c r="K33" s="8"/>
    </row>
    <row r="34" spans="1:11" ht="30" customHeight="1">
      <c r="A34" s="6">
        <v>8</v>
      </c>
      <c r="B34" s="8"/>
      <c r="C34" s="8"/>
      <c r="D34" s="7"/>
      <c r="E34" s="8"/>
      <c r="F34" s="30"/>
      <c r="G34" s="30"/>
      <c r="H34" s="30"/>
      <c r="I34" s="30"/>
      <c r="J34" s="10"/>
      <c r="K34" s="8"/>
    </row>
    <row r="35" spans="1:11" ht="30" customHeight="1">
      <c r="A35" s="6">
        <v>9</v>
      </c>
      <c r="B35" s="8"/>
      <c r="C35" s="8"/>
      <c r="D35" s="7"/>
      <c r="E35" s="8"/>
      <c r="F35" s="30"/>
      <c r="G35" s="30"/>
      <c r="H35" s="30"/>
      <c r="I35" s="30"/>
      <c r="J35" s="10"/>
      <c r="K35" s="8"/>
    </row>
    <row r="36" spans="1:11" ht="30" customHeight="1">
      <c r="A36" s="6">
        <v>10</v>
      </c>
      <c r="B36" s="8"/>
      <c r="C36" s="8"/>
      <c r="D36" s="7"/>
      <c r="E36" s="8"/>
      <c r="F36" s="30"/>
      <c r="G36" s="30"/>
      <c r="H36" s="30"/>
      <c r="I36" s="30"/>
      <c r="J36" s="10"/>
      <c r="K36" s="8"/>
    </row>
    <row r="37" spans="1:11" ht="27" customHeight="1">
      <c r="A37" s="26" t="s">
        <v>31</v>
      </c>
      <c r="B37" s="26"/>
      <c r="C37" s="26"/>
      <c r="D37" s="26"/>
      <c r="E37" s="26"/>
      <c r="F37" s="26"/>
      <c r="G37" s="26"/>
      <c r="H37" s="26"/>
      <c r="I37" s="26"/>
      <c r="J37" s="14">
        <f>SUM(J27:J36)</f>
        <v>0</v>
      </c>
    </row>
    <row r="38" spans="1:11" ht="15.75" customHeight="1"/>
    <row r="39" spans="1:11" ht="27" customHeight="1">
      <c r="A39" s="26" t="s">
        <v>32</v>
      </c>
      <c r="B39" s="26"/>
      <c r="C39" s="26"/>
      <c r="D39" s="26"/>
      <c r="E39" s="26"/>
      <c r="F39" s="26"/>
      <c r="G39" s="26"/>
      <c r="H39" s="26"/>
      <c r="I39" s="26"/>
      <c r="J39" s="14">
        <f>SUM(J13:J22)</f>
        <v>0</v>
      </c>
    </row>
    <row r="40" spans="1:11" ht="27" customHeight="1">
      <c r="A40" s="26" t="s">
        <v>33</v>
      </c>
      <c r="B40" s="26"/>
      <c r="C40" s="26"/>
      <c r="D40" s="26"/>
      <c r="E40" s="26"/>
      <c r="F40" s="26"/>
      <c r="G40" s="26"/>
      <c r="H40" s="26"/>
      <c r="I40" s="26"/>
      <c r="J40" s="14">
        <f>J37</f>
        <v>0</v>
      </c>
    </row>
    <row r="41" spans="1:11" ht="19.5" customHeight="1">
      <c r="A41" s="27" t="s">
        <v>34</v>
      </c>
      <c r="B41" s="27"/>
      <c r="C41" s="27"/>
      <c r="D41" s="27"/>
      <c r="E41" s="27"/>
      <c r="F41" s="27"/>
      <c r="G41" s="27"/>
      <c r="H41" s="27"/>
      <c r="I41" s="27"/>
      <c r="J41" s="24">
        <f>MAX(J39-J40,0)</f>
        <v>0</v>
      </c>
      <c r="K41" s="28" t="s">
        <v>81</v>
      </c>
    </row>
    <row r="42" spans="1:11" ht="19.2" customHeight="1">
      <c r="A42" s="27" t="s">
        <v>35</v>
      </c>
      <c r="B42" s="27"/>
      <c r="C42" s="27"/>
      <c r="D42" s="27"/>
      <c r="E42" s="27"/>
      <c r="F42" s="27"/>
      <c r="G42" s="27"/>
      <c r="H42" s="27"/>
      <c r="I42" s="27"/>
      <c r="J42" s="24">
        <f>IF(J41=0,0,MIN(FLOOR(J41*2/3,1000), IF(E7="法人",2000000,500000),IF(J43="",99999999,MIN(FLOOR(J43*2/3,1000), IF(E7="法人",2000000,500000)))))</f>
        <v>0</v>
      </c>
      <c r="K42" s="29"/>
    </row>
    <row r="43" spans="1:11" ht="34.200000000000003" customHeight="1">
      <c r="A43" s="47" t="s">
        <v>82</v>
      </c>
      <c r="B43" s="25"/>
      <c r="C43" s="25"/>
      <c r="D43" s="25"/>
      <c r="E43" s="25"/>
      <c r="F43" s="25"/>
      <c r="G43" s="25"/>
      <c r="H43" s="25"/>
      <c r="I43" s="25"/>
      <c r="J43" s="15"/>
      <c r="K43" s="16"/>
    </row>
    <row r="44" spans="1:11" ht="19.5" customHeight="1">
      <c r="A44" s="26" t="s">
        <v>36</v>
      </c>
      <c r="B44" s="26"/>
      <c r="C44" s="26"/>
      <c r="D44" s="26"/>
      <c r="E44" s="26"/>
      <c r="F44" s="26"/>
      <c r="G44" s="26"/>
      <c r="H44" s="26"/>
      <c r="I44" s="26"/>
      <c r="J44" s="17" t="str">
        <f>IF(J41=0,"",IF(COUNTIF(F13:F22,"*対象外*")&gt;0,"⚠ 対象外の設備・機器が含まれています（本体単価が下限未満）。該当行の経費は自動的に合計から除外されています。内容をご確認ください。",IF(J42&lt;IF(E7="法人",150000,100000),"⚠ 下限未満のため申請できません",IF(OR(J43="",J43=0),"OK（入力内容に問題ありません）",IF(J41=J43,"変更なし（増減０円・変更承認申請不要）",IF(J41&gt;J43,IF((J41-J43)/J43&gt;0.2,"⚠ 20%超の増額：変更承認申請が必要です（増額分は補助対象外）","⚠ 増額あり：申請は不要ですが増額分は補助対象外"),IF((J43-J41)/J43&gt;0.2,"⚠ 20%超の減額：変更承認申請が必要です","軽微な変更（変更承認申請不要）")))))))</f>
        <v/>
      </c>
      <c r="K44" s="18"/>
    </row>
    <row r="45" spans="1:11" ht="41.25" customHeight="1">
      <c r="A45" s="25" t="s">
        <v>37</v>
      </c>
      <c r="B45" s="25"/>
      <c r="C45" s="25"/>
      <c r="D45" s="25"/>
      <c r="E45" s="25"/>
      <c r="F45" s="25"/>
      <c r="G45" s="25"/>
      <c r="H45" s="25"/>
      <c r="I45" s="25"/>
      <c r="J45" s="17" t="str">
        <f>IF(COUNTA(E27:E36)=0,IF(COUNT(E13:E22)=0,"","更新前設備の処分欄が未入力です。見積を取る際に分かる範囲でご入力ください（未定の場合は空欄でも申請できます）"),IF(SUMPRODUCT(((E27:E36="売却")+(E27:E36="下取り"))*(J27:J36=0))&gt;0,"⚠ 「売却」「下取り」を選択した行に対価（税抜）が入力されていません。",IF(SUMPRODUCT(((E27:E36="廃棄")+(E27:E36="引渡し（無償）"))*(J27:J36&gt;0))&gt;0,"⚠ 「廃棄」「引渡し（無償）」の行に対価が入力されています。処分方法をご確認ください。",IF(AND(J39&gt;0,J37&gt;=J39),"⚠ 対価の合計が補助対象経費の小計以上です。入力内容をご確認ください。","OK（処分欄の入力内容に問題ありません）"))))</f>
        <v/>
      </c>
    </row>
  </sheetData>
  <mergeCells count="34">
    <mergeCell ref="A1:K1"/>
    <mergeCell ref="A2:K2"/>
    <mergeCell ref="A4:D4"/>
    <mergeCell ref="A5:D5"/>
    <mergeCell ref="E5:I5"/>
    <mergeCell ref="A6:D6"/>
    <mergeCell ref="E6:K6"/>
    <mergeCell ref="A7:D7"/>
    <mergeCell ref="A8:D8"/>
    <mergeCell ref="E8:K8"/>
    <mergeCell ref="A10:K10"/>
    <mergeCell ref="A11:K11"/>
    <mergeCell ref="A24:K24"/>
    <mergeCell ref="A25:K25"/>
    <mergeCell ref="F26:I26"/>
    <mergeCell ref="F27:I27"/>
    <mergeCell ref="F28:I28"/>
    <mergeCell ref="F29:I29"/>
    <mergeCell ref="F30:I30"/>
    <mergeCell ref="F31:I31"/>
    <mergeCell ref="K41:K42"/>
    <mergeCell ref="A42:I42"/>
    <mergeCell ref="F32:I32"/>
    <mergeCell ref="F33:I33"/>
    <mergeCell ref="F34:I34"/>
    <mergeCell ref="F35:I35"/>
    <mergeCell ref="F36:I36"/>
    <mergeCell ref="A43:I43"/>
    <mergeCell ref="A44:I44"/>
    <mergeCell ref="A45:I45"/>
    <mergeCell ref="A37:I37"/>
    <mergeCell ref="A39:I39"/>
    <mergeCell ref="A40:I40"/>
    <mergeCell ref="A41:I41"/>
  </mergeCells>
  <phoneticPr fontId="24"/>
  <conditionalFormatting sqref="D13:D22">
    <cfRule type="expression" dxfId="11" priority="5">
      <formula>AND(D13&lt;&gt;"",D13&lt;5)</formula>
    </cfRule>
  </conditionalFormatting>
  <conditionalFormatting sqref="F13:F22">
    <cfRule type="expression" dxfId="10" priority="2">
      <formula>ISNUMBER(SEARCH("対象外",F13))</formula>
    </cfRule>
  </conditionalFormatting>
  <conditionalFormatting sqref="J44">
    <cfRule type="expression" dxfId="9" priority="3">
      <formula>ISNUMBER(SEARCH("⚠",J27))</formula>
    </cfRule>
  </conditionalFormatting>
  <conditionalFormatting sqref="J45">
    <cfRule type="expression" dxfId="8" priority="4">
      <formula>ISNUMBER(SEARCH("⚠",J45))</formula>
    </cfRule>
  </conditionalFormatting>
  <dataValidations count="4">
    <dataValidation type="list" showInputMessage="1" promptTitle="提出段階を選択" prompt="エントリー申請／交付申請／計画変更承認申請／実績報告 のいずれかを選択してください。" sqref="E4" xr:uid="{00000000-0002-0000-0000-000000000000}">
      <formula1>"エントリー申請,交付申請,計画変更承認申請,実績報告"</formula1>
      <formula2>0</formula2>
    </dataValidation>
    <dataValidation type="list" showInputMessage="1" promptTitle="申請区分を選択" prompt="申請者が法人か個人事業主かを選択してください。" sqref="E7" xr:uid="{00000000-0002-0000-0000-000001000000}">
      <formula1>"法人,個人"</formula1>
      <formula2>0</formula2>
    </dataValidation>
    <dataValidation type="list" allowBlank="1" sqref="E27:E36" xr:uid="{00000000-0002-0000-0000-000002000000}">
      <formula1>"廃棄,引渡し（無償）,売却,下取り"</formula1>
      <formula2>0</formula2>
    </dataValidation>
    <dataValidation type="date" operator="greaterThan" allowBlank="1" showErrorMessage="1" errorTitle="日付の入力" error="日付は 2026/10/30 のように西暦（年／月／日）で入力してください。" sqref="E5 F27:F36" xr:uid="{00000000-0002-0000-0000-000003000000}">
      <formula1>DATE(2020,1,1)</formula1>
      <formula2>0</formula2>
    </dataValidation>
  </dataValidations>
  <printOptions horizontalCentered="1" verticalCentered="1"/>
  <pageMargins left="0.39370078740157483" right="0.39370078740157483" top="0.51181102362204722" bottom="0.51181102362204722" header="0.51181102362204722" footer="0.51181102362204722"/>
  <pageSetup paperSize="9" scale="62" fitToHeight="2" orientation="landscape" horizontalDpi="300" verticalDpi="300"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opLeftCell="A19" zoomScale="70" zoomScaleNormal="70" workbookViewId="0">
      <selection activeCell="H4" sqref="H4"/>
    </sheetView>
  </sheetViews>
  <sheetFormatPr defaultColWidth="8.6640625" defaultRowHeight="14.4"/>
  <cols>
    <col min="1" max="1" width="6" customWidth="1"/>
    <col min="2" max="2" width="24" customWidth="1"/>
    <col min="3" max="3" width="26.21875" customWidth="1"/>
    <col min="4" max="4" width="12.5546875" customWidth="1"/>
    <col min="5" max="5" width="32" customWidth="1"/>
    <col min="6" max="6" width="24.109375" customWidth="1"/>
    <col min="7" max="7" width="10" customWidth="1"/>
    <col min="8" max="9" width="15" customWidth="1"/>
    <col min="10" max="10" width="30.88671875" customWidth="1"/>
    <col min="11" max="11" width="25.88671875" customWidth="1"/>
  </cols>
  <sheetData>
    <row r="1" spans="1:11" ht="34.5" customHeight="1">
      <c r="A1" s="36" t="s">
        <v>38</v>
      </c>
      <c r="B1" s="36"/>
      <c r="C1" s="36"/>
      <c r="D1" s="36"/>
      <c r="E1" s="36"/>
      <c r="F1" s="36"/>
      <c r="G1" s="36"/>
      <c r="H1" s="36"/>
      <c r="I1" s="36"/>
      <c r="J1" s="36"/>
      <c r="K1" s="36"/>
    </row>
    <row r="2" spans="1:11" ht="30" customHeight="1">
      <c r="A2" s="43" t="s">
        <v>1</v>
      </c>
      <c r="B2" s="43"/>
      <c r="C2" s="43"/>
      <c r="D2" s="43"/>
      <c r="E2" s="43"/>
      <c r="F2" s="43"/>
      <c r="G2" s="43"/>
      <c r="H2" s="43"/>
      <c r="I2" s="43"/>
      <c r="J2" s="43"/>
      <c r="K2" s="43"/>
    </row>
    <row r="3" spans="1:11" ht="8.25" customHeight="1">
      <c r="A3" s="2"/>
      <c r="B3" s="2"/>
      <c r="C3" s="2"/>
      <c r="D3" s="2"/>
      <c r="E3" s="2"/>
      <c r="F3" s="2"/>
      <c r="G3" s="2"/>
      <c r="H3" s="2"/>
      <c r="I3" s="2"/>
      <c r="J3" s="2"/>
      <c r="K3" s="2"/>
    </row>
    <row r="4" spans="1:11" ht="27" customHeight="1">
      <c r="A4" s="34" t="s">
        <v>2</v>
      </c>
      <c r="B4" s="34"/>
      <c r="C4" s="34"/>
      <c r="D4" s="34"/>
      <c r="E4" s="3" t="s">
        <v>3</v>
      </c>
      <c r="F4" s="2"/>
      <c r="G4" s="2"/>
      <c r="H4" s="2"/>
      <c r="I4" s="2"/>
      <c r="J4" s="2"/>
      <c r="K4" s="19" t="s">
        <v>4</v>
      </c>
    </row>
    <row r="5" spans="1:11" ht="27" customHeight="1">
      <c r="A5" s="34" t="s">
        <v>5</v>
      </c>
      <c r="B5" s="34"/>
      <c r="C5" s="34"/>
      <c r="D5" s="34"/>
      <c r="E5" s="38">
        <v>46254</v>
      </c>
      <c r="F5" s="38"/>
      <c r="G5" s="38"/>
      <c r="H5" s="38"/>
      <c r="I5" s="38"/>
      <c r="J5" s="2"/>
      <c r="K5" s="2"/>
    </row>
    <row r="6" spans="1:11" ht="27" customHeight="1">
      <c r="A6" s="34" t="s">
        <v>6</v>
      </c>
      <c r="B6" s="34"/>
      <c r="C6" s="34"/>
      <c r="D6" s="34"/>
      <c r="E6" s="42" t="s">
        <v>39</v>
      </c>
      <c r="F6" s="42"/>
      <c r="G6" s="42"/>
      <c r="H6" s="42"/>
      <c r="I6" s="42"/>
      <c r="J6" s="42"/>
      <c r="K6" s="42"/>
    </row>
    <row r="7" spans="1:11" ht="27" customHeight="1">
      <c r="A7" s="34" t="s">
        <v>7</v>
      </c>
      <c r="B7" s="34"/>
      <c r="C7" s="34"/>
      <c r="D7" s="34"/>
      <c r="E7" s="3" t="s">
        <v>8</v>
      </c>
      <c r="F7" s="2"/>
      <c r="G7" s="2"/>
      <c r="H7" s="2"/>
      <c r="I7" s="2"/>
      <c r="J7" s="2"/>
      <c r="K7" s="2"/>
    </row>
    <row r="8" spans="1:11" ht="31.5" customHeight="1">
      <c r="A8" s="34" t="s">
        <v>9</v>
      </c>
      <c r="B8" s="34"/>
      <c r="C8" s="34"/>
      <c r="D8" s="34"/>
      <c r="E8" s="42"/>
      <c r="F8" s="42"/>
      <c r="G8" s="42"/>
      <c r="H8" s="42"/>
      <c r="I8" s="42"/>
      <c r="J8" s="42"/>
      <c r="K8" s="42"/>
    </row>
    <row r="9" spans="1:11" ht="8.25" customHeight="1">
      <c r="A9" s="2"/>
      <c r="B9" s="2"/>
      <c r="C9" s="2"/>
      <c r="D9" s="2"/>
      <c r="E9" s="2"/>
      <c r="F9" s="2"/>
      <c r="G9" s="2"/>
      <c r="H9" s="2"/>
      <c r="I9" s="2"/>
      <c r="J9" s="2"/>
      <c r="K9" s="2"/>
    </row>
    <row r="10" spans="1:11" ht="24.75" customHeight="1">
      <c r="A10" s="31" t="s">
        <v>10</v>
      </c>
      <c r="B10" s="31"/>
      <c r="C10" s="31"/>
      <c r="D10" s="31"/>
      <c r="E10" s="31"/>
      <c r="F10" s="31"/>
      <c r="G10" s="31"/>
      <c r="H10" s="31"/>
      <c r="I10" s="31"/>
      <c r="J10" s="31"/>
      <c r="K10" s="31"/>
    </row>
    <row r="11" spans="1:11" ht="60.6" customHeight="1">
      <c r="A11" s="32" t="s">
        <v>11</v>
      </c>
      <c r="B11" s="32"/>
      <c r="C11" s="32"/>
      <c r="D11" s="32"/>
      <c r="E11" s="32"/>
      <c r="F11" s="32"/>
      <c r="G11" s="32"/>
      <c r="H11" s="32"/>
      <c r="I11" s="32"/>
      <c r="J11" s="32"/>
      <c r="K11" s="32"/>
    </row>
    <row r="12" spans="1:11" ht="45" customHeight="1">
      <c r="A12" s="5" t="s">
        <v>12</v>
      </c>
      <c r="B12" s="1" t="s">
        <v>13</v>
      </c>
      <c r="C12" s="1" t="s">
        <v>14</v>
      </c>
      <c r="D12" s="1" t="s">
        <v>15</v>
      </c>
      <c r="E12" s="1" t="s">
        <v>16</v>
      </c>
      <c r="F12" s="1" t="s">
        <v>17</v>
      </c>
      <c r="G12" s="1" t="s">
        <v>18</v>
      </c>
      <c r="H12" s="1" t="s">
        <v>19</v>
      </c>
      <c r="I12" s="1" t="s">
        <v>20</v>
      </c>
      <c r="J12" s="1" t="s">
        <v>21</v>
      </c>
      <c r="K12" s="1" t="s">
        <v>22</v>
      </c>
    </row>
    <row r="13" spans="1:11" ht="45" customHeight="1">
      <c r="A13" s="6">
        <v>1</v>
      </c>
      <c r="B13" s="7" t="s">
        <v>40</v>
      </c>
      <c r="C13" s="20" t="s">
        <v>41</v>
      </c>
      <c r="D13" s="9">
        <v>6</v>
      </c>
      <c r="E13" s="10">
        <v>300000</v>
      </c>
      <c r="F13" s="11" t="str">
        <f>IF(E13="","",IF(ISNUMBER(SEARCH("LED",B13)),IF(E7="法人",IF(E13+H13&gt;=225000,"対象（22.5万円以上）","対象外（下限未満）"),IF(E13+H13&gt;=150000,"対象（15万円以上）","対象外（下限未満）")),IF(E7="法人",IF(E13&gt;=225000,"対象（22.5万円以上）","対象外（下限未満）"),IF(E13&gt;=150000,"対象（15万円以上）","対象外（下限未満）"))))</f>
        <v>対象（22.5万円以上）</v>
      </c>
      <c r="G13" s="12">
        <v>1</v>
      </c>
      <c r="H13" s="10">
        <v>0</v>
      </c>
      <c r="I13" s="10">
        <v>0</v>
      </c>
      <c r="J13" s="13">
        <f t="shared" ref="J13:J22" si="0">IF(E13="","",IF(ISNUMBER(SEARCH("対象外",F13)),0,E13*G13+H13+I13))</f>
        <v>300000</v>
      </c>
      <c r="K13" s="8"/>
    </row>
    <row r="14" spans="1:11" ht="45" customHeight="1">
      <c r="A14" s="6">
        <v>2</v>
      </c>
      <c r="B14" s="21" t="s">
        <v>42</v>
      </c>
      <c r="C14" s="20" t="s">
        <v>43</v>
      </c>
      <c r="D14" s="9">
        <v>8</v>
      </c>
      <c r="E14" s="10">
        <v>230000</v>
      </c>
      <c r="F14" s="11" t="str">
        <f>IF(E14="","",IF(ISNUMBER(SEARCH("LED",B14)),IF(E7="法人",IF(E14+H14&gt;=225000,"対象（22.5万円以上）","対象外（下限未満）"),IF(E14+H14&gt;=150000,"対象（15万円以上）","対象外（下限未満）")),IF(E7="法人",IF(E14&gt;=225000,"対象（22.5万円以上）","対象外（下限未満）"),IF(E14&gt;=150000,"対象（15万円以上）","対象外（下限未満）"))))</f>
        <v>対象（22.5万円以上）</v>
      </c>
      <c r="G14" s="12">
        <v>2</v>
      </c>
      <c r="H14" s="10">
        <v>30000</v>
      </c>
      <c r="I14" s="10">
        <v>5000</v>
      </c>
      <c r="J14" s="13">
        <f t="shared" si="0"/>
        <v>495000</v>
      </c>
      <c r="K14" s="8"/>
    </row>
    <row r="15" spans="1:11" ht="45" customHeight="1">
      <c r="A15" s="6">
        <v>3</v>
      </c>
      <c r="B15" s="21"/>
      <c r="C15" s="7"/>
      <c r="D15" s="9"/>
      <c r="E15" s="10"/>
      <c r="F15" s="11" t="str">
        <f>IF(E15="","",IF(ISNUMBER(SEARCH("LED",B15)),IF(E7="法人",IF(E15+H15&gt;=225000,"対象（22.5万円以上）","対象外（下限未満）"),IF(E15+H15&gt;=150000,"対象（15万円以上）","対象外（下限未満）")),IF(E7="法人",IF(E15&gt;=225000,"対象（22.5万円以上）","対象外（下限未満）"),IF(E15&gt;=150000,"対象（15万円以上）","対象外（下限未満）"))))</f>
        <v/>
      </c>
      <c r="G15" s="12"/>
      <c r="H15" s="10"/>
      <c r="I15" s="10"/>
      <c r="J15" s="13" t="str">
        <f t="shared" si="0"/>
        <v/>
      </c>
      <c r="K15" s="8"/>
    </row>
    <row r="16" spans="1:11" ht="45" customHeight="1">
      <c r="A16" s="6">
        <v>4</v>
      </c>
      <c r="B16" s="21"/>
      <c r="C16" s="7"/>
      <c r="D16" s="9"/>
      <c r="E16" s="10"/>
      <c r="F16" s="11" t="str">
        <f>IF(E16="","",IF(ISNUMBER(SEARCH("LED",B16)),IF(E7="法人",IF(E16+H16&gt;=225000,"対象（22.5万円以上）","対象外（下限未満）"),IF(E16+H16&gt;=150000,"対象（15万円以上）","対象外（下限未満）")),IF(E7="法人",IF(E16&gt;=225000,"対象（22.5万円以上）","対象外（下限未満）"),IF(E16&gt;=150000,"対象（15万円以上）","対象外（下限未満）"))))</f>
        <v/>
      </c>
      <c r="G16" s="12"/>
      <c r="H16" s="10"/>
      <c r="I16" s="10"/>
      <c r="J16" s="13" t="str">
        <f t="shared" si="0"/>
        <v/>
      </c>
      <c r="K16" s="8"/>
    </row>
    <row r="17" spans="1:11" ht="45" customHeight="1">
      <c r="A17" s="6">
        <v>5</v>
      </c>
      <c r="B17" s="21"/>
      <c r="C17" s="7"/>
      <c r="D17" s="9"/>
      <c r="E17" s="10"/>
      <c r="F17" s="11" t="str">
        <f>IF(E17="","",IF(ISNUMBER(SEARCH("LED",B17)),IF(E7="法人",IF(E17+H17&gt;=225000,"対象（22.5万円以上）","対象外（下限未満）"),IF(E17+H17&gt;=150000,"対象（15万円以上）","対象外（下限未満）")),IF(E7="法人",IF(E17&gt;=225000,"対象（22.5万円以上）","対象外（下限未満）"),IF(E17&gt;=150000,"対象（15万円以上）","対象外（下限未満）"))))</f>
        <v/>
      </c>
      <c r="G17" s="12"/>
      <c r="H17" s="10"/>
      <c r="I17" s="10"/>
      <c r="J17" s="13" t="str">
        <f t="shared" si="0"/>
        <v/>
      </c>
      <c r="K17" s="8"/>
    </row>
    <row r="18" spans="1:11" ht="45" customHeight="1">
      <c r="A18" s="6">
        <v>6</v>
      </c>
      <c r="B18" s="21"/>
      <c r="C18" s="7"/>
      <c r="D18" s="9"/>
      <c r="E18" s="10"/>
      <c r="F18" s="11" t="str">
        <f>IF(E18="","",IF(ISNUMBER(SEARCH("LED",B18)),IF(E7="法人",IF(E18+H18&gt;=225000,"対象（22.5万円以上）","対象外（下限未満）"),IF(E18+H18&gt;=150000,"対象（15万円以上）","対象外（下限未満）")),IF(E7="法人",IF(E18&gt;=225000,"対象（22.5万円以上）","対象外（下限未満）"),IF(E18&gt;=150000,"対象（15万円以上）","対象外（下限未満）"))))</f>
        <v/>
      </c>
      <c r="G18" s="12"/>
      <c r="H18" s="10"/>
      <c r="I18" s="10"/>
      <c r="J18" s="13" t="str">
        <f t="shared" si="0"/>
        <v/>
      </c>
      <c r="K18" s="8"/>
    </row>
    <row r="19" spans="1:11" ht="45" customHeight="1">
      <c r="A19" s="6">
        <v>7</v>
      </c>
      <c r="B19" s="21"/>
      <c r="C19" s="7"/>
      <c r="D19" s="9"/>
      <c r="E19" s="10"/>
      <c r="F19" s="11" t="str">
        <f>IF(E19="","",IF(ISNUMBER(SEARCH("LED",B19)),IF(E7="法人",IF(E19+H19&gt;=225000,"対象（22.5万円以上）","対象外（下限未満）"),IF(E19+H19&gt;=150000,"対象（15万円以上）","対象外（下限未満）")),IF(E7="法人",IF(E19&gt;=225000,"対象（22.5万円以上）","対象外（下限未満）"),IF(E19&gt;=150000,"対象（15万円以上）","対象外（下限未満）"))))</f>
        <v/>
      </c>
      <c r="G19" s="12"/>
      <c r="H19" s="10"/>
      <c r="I19" s="10"/>
      <c r="J19" s="13" t="str">
        <f t="shared" si="0"/>
        <v/>
      </c>
      <c r="K19" s="8"/>
    </row>
    <row r="20" spans="1:11" ht="45" customHeight="1">
      <c r="A20" s="6">
        <v>8</v>
      </c>
      <c r="B20" s="21"/>
      <c r="C20" s="7"/>
      <c r="D20" s="9"/>
      <c r="E20" s="10"/>
      <c r="F20" s="11" t="str">
        <f>IF(E20="","",IF(ISNUMBER(SEARCH("LED",B20)),IF(E7="法人",IF(E20+H20&gt;=225000,"対象（22.5万円以上）","対象外（下限未満）"),IF(E20+H20&gt;=150000,"対象（15万円以上）","対象外（下限未満）")),IF(E7="法人",IF(E20&gt;=225000,"対象（22.5万円以上）","対象外（下限未満）"),IF(E20&gt;=150000,"対象（15万円以上）","対象外（下限未満）"))))</f>
        <v/>
      </c>
      <c r="G20" s="12"/>
      <c r="H20" s="10"/>
      <c r="I20" s="10"/>
      <c r="J20" s="13" t="str">
        <f t="shared" si="0"/>
        <v/>
      </c>
      <c r="K20" s="8"/>
    </row>
    <row r="21" spans="1:11" ht="45" customHeight="1">
      <c r="A21" s="6">
        <v>9</v>
      </c>
      <c r="B21" s="21"/>
      <c r="C21" s="7"/>
      <c r="D21" s="9"/>
      <c r="E21" s="10"/>
      <c r="F21" s="11" t="str">
        <f>IF(E21="","",IF(ISNUMBER(SEARCH("LED",B21)),IF(E7="法人",IF(E21+H21&gt;=225000,"対象（22.5万円以上）","対象外（下限未満）"),IF(E21+H21&gt;=150000,"対象（15万円以上）","対象外（下限未満）")),IF(E7="法人",IF(E21&gt;=225000,"対象（22.5万円以上）","対象外（下限未満）"),IF(E21&gt;=150000,"対象（15万円以上）","対象外（下限未満）"))))</f>
        <v/>
      </c>
      <c r="G21" s="12"/>
      <c r="H21" s="10"/>
      <c r="I21" s="10"/>
      <c r="J21" s="13" t="str">
        <f t="shared" si="0"/>
        <v/>
      </c>
      <c r="K21" s="8"/>
    </row>
    <row r="22" spans="1:11" ht="45" customHeight="1">
      <c r="A22" s="6">
        <v>10</v>
      </c>
      <c r="B22" s="21"/>
      <c r="C22" s="7"/>
      <c r="D22" s="9"/>
      <c r="E22" s="10"/>
      <c r="F22" s="11" t="str">
        <f>IF(E22="","",IF(ISNUMBER(SEARCH("LED",B22)),IF(E7="法人",IF(E22+H22&gt;=225000,"対象（22.5万円以上）","対象外（下限未満）"),IF(E22+H22&gt;=150000,"対象（15万円以上）","対象外（下限未満）")),IF(E7="法人",IF(E22&gt;=225000,"対象（22.5万円以上）","対象外（下限未満）"),IF(E22&gt;=150000,"対象（15万円以上）","対象外（下限未満）"))))</f>
        <v/>
      </c>
      <c r="G22" s="12"/>
      <c r="H22" s="10"/>
      <c r="I22" s="10"/>
      <c r="J22" s="13" t="str">
        <f t="shared" si="0"/>
        <v/>
      </c>
      <c r="K22" s="8"/>
    </row>
    <row r="23" spans="1:11" ht="15.75" customHeight="1">
      <c r="A23" s="2"/>
      <c r="B23" s="2"/>
      <c r="C23" s="2"/>
      <c r="D23" s="2"/>
      <c r="E23" s="2"/>
      <c r="F23" s="2"/>
      <c r="G23" s="2"/>
      <c r="H23" s="2"/>
      <c r="I23" s="2"/>
      <c r="J23" s="2"/>
      <c r="K23" s="2"/>
    </row>
    <row r="24" spans="1:11" ht="24.75" customHeight="1">
      <c r="A24" s="31" t="s">
        <v>23</v>
      </c>
      <c r="B24" s="31"/>
      <c r="C24" s="31"/>
      <c r="D24" s="31"/>
      <c r="E24" s="31"/>
      <c r="F24" s="31"/>
      <c r="G24" s="31"/>
      <c r="H24" s="31"/>
      <c r="I24" s="31"/>
      <c r="J24" s="31"/>
      <c r="K24" s="31"/>
    </row>
    <row r="25" spans="1:11" ht="90" customHeight="1">
      <c r="A25" s="32" t="s">
        <v>24</v>
      </c>
      <c r="B25" s="32"/>
      <c r="C25" s="32"/>
      <c r="D25" s="32"/>
      <c r="E25" s="32"/>
      <c r="F25" s="32"/>
      <c r="G25" s="32"/>
      <c r="H25" s="32"/>
      <c r="I25" s="32"/>
      <c r="J25" s="32"/>
      <c r="K25" s="32"/>
    </row>
    <row r="26" spans="1:11" ht="45" customHeight="1">
      <c r="A26" s="5" t="s">
        <v>12</v>
      </c>
      <c r="B26" s="1" t="s">
        <v>25</v>
      </c>
      <c r="C26" s="1" t="s">
        <v>26</v>
      </c>
      <c r="D26" s="1" t="s">
        <v>27</v>
      </c>
      <c r="E26" s="1" t="s">
        <v>28</v>
      </c>
      <c r="F26" s="33" t="s">
        <v>29</v>
      </c>
      <c r="G26" s="33"/>
      <c r="H26" s="33"/>
      <c r="I26" s="33"/>
      <c r="J26" s="1" t="s">
        <v>30</v>
      </c>
      <c r="K26" s="1" t="s">
        <v>22</v>
      </c>
    </row>
    <row r="27" spans="1:11" ht="30" customHeight="1">
      <c r="A27" s="6">
        <v>1</v>
      </c>
      <c r="B27" s="20" t="s">
        <v>44</v>
      </c>
      <c r="C27" s="8" t="s">
        <v>45</v>
      </c>
      <c r="D27" s="7">
        <v>1</v>
      </c>
      <c r="E27" s="20" t="s">
        <v>46</v>
      </c>
      <c r="F27" s="30">
        <v>46325</v>
      </c>
      <c r="G27" s="30"/>
      <c r="H27" s="30"/>
      <c r="I27" s="30"/>
      <c r="J27" s="10">
        <v>30000</v>
      </c>
      <c r="K27" s="20" t="s">
        <v>47</v>
      </c>
    </row>
    <row r="28" spans="1:11" ht="30" customHeight="1">
      <c r="A28" s="6">
        <v>2</v>
      </c>
      <c r="B28" s="20" t="s">
        <v>48</v>
      </c>
      <c r="C28" s="8" t="s">
        <v>49</v>
      </c>
      <c r="D28" s="7">
        <v>2</v>
      </c>
      <c r="E28" s="20" t="s">
        <v>50</v>
      </c>
      <c r="F28" s="30">
        <v>46325</v>
      </c>
      <c r="G28" s="30"/>
      <c r="H28" s="30"/>
      <c r="I28" s="30"/>
      <c r="J28" s="10"/>
      <c r="K28" s="20" t="s">
        <v>51</v>
      </c>
    </row>
    <row r="29" spans="1:11" ht="30" customHeight="1">
      <c r="A29" s="6">
        <v>3</v>
      </c>
      <c r="B29" s="8"/>
      <c r="C29" s="8"/>
      <c r="D29" s="7"/>
      <c r="E29" s="20"/>
      <c r="F29" s="30"/>
      <c r="G29" s="30"/>
      <c r="H29" s="30"/>
      <c r="I29" s="30"/>
      <c r="J29" s="10"/>
      <c r="K29" s="8"/>
    </row>
    <row r="30" spans="1:11" ht="30" customHeight="1">
      <c r="A30" s="6">
        <v>4</v>
      </c>
      <c r="B30" s="8"/>
      <c r="C30" s="8"/>
      <c r="D30" s="7"/>
      <c r="E30" s="20"/>
      <c r="F30" s="30"/>
      <c r="G30" s="30"/>
      <c r="H30" s="30"/>
      <c r="I30" s="30"/>
      <c r="J30" s="10"/>
      <c r="K30" s="8"/>
    </row>
    <row r="31" spans="1:11" ht="30" customHeight="1">
      <c r="A31" s="6">
        <v>5</v>
      </c>
      <c r="B31" s="8"/>
      <c r="C31" s="8"/>
      <c r="D31" s="7"/>
      <c r="E31" s="20"/>
      <c r="F31" s="30"/>
      <c r="G31" s="30"/>
      <c r="H31" s="30"/>
      <c r="I31" s="30"/>
      <c r="J31" s="10"/>
      <c r="K31" s="8"/>
    </row>
    <row r="32" spans="1:11" ht="30" customHeight="1">
      <c r="A32" s="6">
        <v>6</v>
      </c>
      <c r="B32" s="8"/>
      <c r="C32" s="8"/>
      <c r="D32" s="7"/>
      <c r="E32" s="20"/>
      <c r="F32" s="39"/>
      <c r="G32" s="40"/>
      <c r="H32" s="40"/>
      <c r="I32" s="41"/>
      <c r="J32" s="10"/>
      <c r="K32" s="8"/>
    </row>
    <row r="33" spans="1:11" ht="30" customHeight="1">
      <c r="A33" s="6">
        <v>7</v>
      </c>
      <c r="B33" s="8"/>
      <c r="C33" s="8"/>
      <c r="D33" s="7"/>
      <c r="E33" s="20"/>
      <c r="F33" s="30"/>
      <c r="G33" s="30"/>
      <c r="H33" s="30"/>
      <c r="I33" s="30"/>
      <c r="J33" s="10"/>
      <c r="K33" s="8"/>
    </row>
    <row r="34" spans="1:11" ht="30" customHeight="1">
      <c r="A34" s="6">
        <v>8</v>
      </c>
      <c r="B34" s="8"/>
      <c r="C34" s="8"/>
      <c r="D34" s="7"/>
      <c r="E34" s="20"/>
      <c r="F34" s="30"/>
      <c r="G34" s="30"/>
      <c r="H34" s="30"/>
      <c r="I34" s="30"/>
      <c r="J34" s="10"/>
      <c r="K34" s="8"/>
    </row>
    <row r="35" spans="1:11" ht="30" customHeight="1">
      <c r="A35" s="6">
        <v>9</v>
      </c>
      <c r="B35" s="8"/>
      <c r="C35" s="8"/>
      <c r="D35" s="7"/>
      <c r="E35" s="20"/>
      <c r="F35" s="30"/>
      <c r="G35" s="30"/>
      <c r="H35" s="30"/>
      <c r="I35" s="30"/>
      <c r="J35" s="10"/>
      <c r="K35" s="8"/>
    </row>
    <row r="36" spans="1:11" ht="30" customHeight="1">
      <c r="A36" s="6">
        <v>10</v>
      </c>
      <c r="B36" s="8"/>
      <c r="C36" s="8"/>
      <c r="D36" s="7"/>
      <c r="E36" s="20"/>
      <c r="F36" s="30"/>
      <c r="G36" s="30"/>
      <c r="H36" s="30"/>
      <c r="I36" s="30"/>
      <c r="J36" s="10"/>
      <c r="K36" s="8"/>
    </row>
    <row r="37" spans="1:11" ht="27" customHeight="1">
      <c r="A37" s="26" t="s">
        <v>31</v>
      </c>
      <c r="B37" s="26"/>
      <c r="C37" s="26"/>
      <c r="D37" s="26"/>
      <c r="E37" s="26"/>
      <c r="F37" s="26"/>
      <c r="G37" s="26"/>
      <c r="H37" s="26"/>
      <c r="I37" s="26"/>
      <c r="J37" s="14">
        <f>SUM(J27:J36)</f>
        <v>30000</v>
      </c>
    </row>
    <row r="38" spans="1:11" ht="15.75" customHeight="1"/>
    <row r="39" spans="1:11" ht="27" customHeight="1">
      <c r="A39" s="26" t="s">
        <v>32</v>
      </c>
      <c r="B39" s="26"/>
      <c r="C39" s="26"/>
      <c r="D39" s="26"/>
      <c r="E39" s="26"/>
      <c r="F39" s="26"/>
      <c r="G39" s="26"/>
      <c r="H39" s="26"/>
      <c r="I39" s="26"/>
      <c r="J39" s="14">
        <f>SUM(J13:J22)</f>
        <v>795000</v>
      </c>
    </row>
    <row r="40" spans="1:11" ht="27" customHeight="1">
      <c r="A40" s="26" t="s">
        <v>33</v>
      </c>
      <c r="B40" s="26"/>
      <c r="C40" s="26"/>
      <c r="D40" s="26"/>
      <c r="E40" s="26"/>
      <c r="F40" s="26"/>
      <c r="G40" s="26"/>
      <c r="H40" s="26"/>
      <c r="I40" s="26"/>
      <c r="J40" s="14">
        <f>J37</f>
        <v>30000</v>
      </c>
    </row>
    <row r="41" spans="1:11" ht="19.5" customHeight="1">
      <c r="A41" s="27" t="s">
        <v>34</v>
      </c>
      <c r="B41" s="27"/>
      <c r="C41" s="27"/>
      <c r="D41" s="27"/>
      <c r="E41" s="27"/>
      <c r="F41" s="27"/>
      <c r="G41" s="27"/>
      <c r="H41" s="27"/>
      <c r="I41" s="27"/>
      <c r="J41" s="24">
        <f>MAX(J39-J40,0)</f>
        <v>765000</v>
      </c>
      <c r="K41" s="28" t="s">
        <v>81</v>
      </c>
    </row>
    <row r="42" spans="1:11" ht="19.5" customHeight="1">
      <c r="A42" s="27" t="s">
        <v>35</v>
      </c>
      <c r="B42" s="27"/>
      <c r="C42" s="27"/>
      <c r="D42" s="27"/>
      <c r="E42" s="27"/>
      <c r="F42" s="27"/>
      <c r="G42" s="27"/>
      <c r="H42" s="27"/>
      <c r="I42" s="27"/>
      <c r="J42" s="24">
        <f>IF(J41=0,0,MIN(FLOOR(J41*2/3,1000), IF(E7="法人",2000000,500000),IF(J43="",99999999,MIN(FLOOR(J43*2/3,1000), IF(E7="法人",2000000,500000)))))</f>
        <v>510000</v>
      </c>
      <c r="K42" s="29"/>
    </row>
    <row r="43" spans="1:11" ht="34.200000000000003" customHeight="1">
      <c r="A43" s="47" t="s">
        <v>82</v>
      </c>
      <c r="B43" s="25"/>
      <c r="C43" s="25"/>
      <c r="D43" s="25"/>
      <c r="E43" s="25"/>
      <c r="F43" s="25"/>
      <c r="G43" s="25"/>
      <c r="H43" s="25"/>
      <c r="I43" s="25"/>
      <c r="J43" s="15"/>
      <c r="K43" s="16"/>
    </row>
    <row r="44" spans="1:11" ht="38.25" customHeight="1">
      <c r="A44" s="26" t="s">
        <v>36</v>
      </c>
      <c r="B44" s="26"/>
      <c r="C44" s="26"/>
      <c r="D44" s="26"/>
      <c r="E44" s="26"/>
      <c r="F44" s="26"/>
      <c r="G44" s="26"/>
      <c r="H44" s="26"/>
      <c r="I44" s="26"/>
      <c r="J44" s="17" t="str">
        <f>IF(J41=0,"",IF(COUNTIF(F13:F22,"*対象外*")&gt;0,"⚠ 対象外の設備・機器が含まれています（本体単価が下限未満）。該当行の経費は自動的に合計から除外されています。内容をご確認ください。",IF(J42&lt;IF(E7="法人",150000,100000),"⚠ 下限未満のため申請できません",IF(OR(J43="",J43=0),"OK（入力内容に問題ありません）",IF(J41=J43,"変更なし（増減０円・変更承認申請不要）",IF(J41&gt;J43,IF((J41-J43)/J43&gt;0.2,"⚠ 20%超の増額：変更承認申請が必要です（増額分は補助対象外）","⚠ 増額あり：申請は不要ですが増額分は補助対象外"),IF((J43-J41)/J43&gt;0.2,"⚠ 20%超の減額：変更承認申請が必要です","軽微な変更（変更承認申請不要）")))))))</f>
        <v>OK（入力内容に問題ありません）</v>
      </c>
      <c r="K44" s="18"/>
    </row>
    <row r="45" spans="1:11" ht="41.25" customHeight="1">
      <c r="A45" s="25" t="s">
        <v>37</v>
      </c>
      <c r="B45" s="25"/>
      <c r="C45" s="25"/>
      <c r="D45" s="25"/>
      <c r="E45" s="25"/>
      <c r="F45" s="25"/>
      <c r="G45" s="25"/>
      <c r="H45" s="25"/>
      <c r="I45" s="25"/>
      <c r="J45" s="17" t="str">
        <f>IF(COUNTA(E27:E36)=0,IF(COUNT(E13:E22)=0,"","更新前設備の処分欄が未入力です。見積を取る際に分かる範囲でご入力ください（未定の場合は空欄でも申請できます）"),IF(SUMPRODUCT(((E27:E36="売却")+(E27:E36="下取り"))*(J27:J36=0))&gt;0,"⚠ 「売却」「下取り」を選択した行に対価（税抜）が入力されていません。",IF(SUMPRODUCT(((E27:E36="廃棄")+(E27:E36="引渡し（無償）"))*(J27:J36&gt;0))&gt;0,"⚠ 「廃棄」「引渡し（無償）」の行に対価が入力されています。処分方法をご確認ください。",IF(AND(J39&gt;0,J37&gt;=J39),"⚠ 対価の合計が補助対象経費の小計以上です。入力内容をご確認ください。","OK（処分欄の入力内容に問題ありません）"))))</f>
        <v>OK（処分欄の入力内容に問題ありません）</v>
      </c>
    </row>
  </sheetData>
  <mergeCells count="34">
    <mergeCell ref="A1:K1"/>
    <mergeCell ref="A2:K2"/>
    <mergeCell ref="A4:D4"/>
    <mergeCell ref="A5:D5"/>
    <mergeCell ref="E5:I5"/>
    <mergeCell ref="A6:D6"/>
    <mergeCell ref="E6:K6"/>
    <mergeCell ref="A7:D7"/>
    <mergeCell ref="A8:D8"/>
    <mergeCell ref="E8:K8"/>
    <mergeCell ref="A10:K10"/>
    <mergeCell ref="A11:K11"/>
    <mergeCell ref="A24:K24"/>
    <mergeCell ref="A25:K25"/>
    <mergeCell ref="F26:I26"/>
    <mergeCell ref="F27:I27"/>
    <mergeCell ref="F28:I28"/>
    <mergeCell ref="F29:I29"/>
    <mergeCell ref="F30:I30"/>
    <mergeCell ref="F31:I31"/>
    <mergeCell ref="K41:K42"/>
    <mergeCell ref="A42:I42"/>
    <mergeCell ref="F33:I33"/>
    <mergeCell ref="F34:I34"/>
    <mergeCell ref="F35:I35"/>
    <mergeCell ref="F36:I36"/>
    <mergeCell ref="F32:I32"/>
    <mergeCell ref="A43:I43"/>
    <mergeCell ref="A44:I44"/>
    <mergeCell ref="A45:I45"/>
    <mergeCell ref="A37:I37"/>
    <mergeCell ref="A39:I39"/>
    <mergeCell ref="A40:I40"/>
    <mergeCell ref="A41:I41"/>
  </mergeCells>
  <phoneticPr fontId="24"/>
  <conditionalFormatting sqref="D13:D22">
    <cfRule type="expression" dxfId="7" priority="5">
      <formula>AND(D13&lt;&gt;"",D13&lt;5)</formula>
    </cfRule>
  </conditionalFormatting>
  <conditionalFormatting sqref="F13:F22">
    <cfRule type="expression" dxfId="6" priority="2">
      <formula>ISNUMBER(SEARCH("対象外",F13))</formula>
    </cfRule>
  </conditionalFormatting>
  <conditionalFormatting sqref="J44">
    <cfRule type="expression" dxfId="5" priority="3">
      <formula>ISNUMBER(SEARCH("⚠",J27))</formula>
    </cfRule>
  </conditionalFormatting>
  <conditionalFormatting sqref="J45">
    <cfRule type="expression" dxfId="4" priority="4">
      <formula>ISNUMBER(SEARCH("⚠",J45))</formula>
    </cfRule>
  </conditionalFormatting>
  <dataValidations count="4">
    <dataValidation type="list" sqref="E4" xr:uid="{00000000-0002-0000-0100-000000000000}">
      <formula1>"エントリー申請,交付申請,計画変更承認申請,実績報告"</formula1>
      <formula2>0</formula2>
    </dataValidation>
    <dataValidation type="list" sqref="E7" xr:uid="{00000000-0002-0000-0100-000001000000}">
      <formula1>"法人,個人"</formula1>
      <formula2>0</formula2>
    </dataValidation>
    <dataValidation type="list" allowBlank="1" sqref="E27:E36" xr:uid="{00000000-0002-0000-0100-000002000000}">
      <formula1>"廃棄,引渡し（無償）,売却,下取り"</formula1>
      <formula2>0</formula2>
    </dataValidation>
    <dataValidation type="date" operator="greaterThan" allowBlank="1" showErrorMessage="1" errorTitle="日付の入力" error="日付は 2026/10/30 のように西暦（年／月／日）で入力してください。" sqref="E5 F27:F36" xr:uid="{00000000-0002-0000-0100-000003000000}">
      <formula1>DATE(2020,1,1)</formula1>
      <formula2>0</formula2>
    </dataValidation>
  </dataValidations>
  <printOptions horizontalCentered="1" verticalCentered="1"/>
  <pageMargins left="0.39370078740157483" right="0.39370078740157483" top="0.51181102362204722" bottom="0.51181102362204722" header="0.51181102362204722" footer="0.51181102362204722"/>
  <pageSetup paperSize="9" scale="62" fitToHeight="2" orientation="landscape" horizontalDpi="300" verticalDpi="300" r:id="rId1"/>
  <rowBreaks count="1" manualBreakCount="1">
    <brk id="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showGridLines="0" zoomScale="70" zoomScaleNormal="70" workbookViewId="0">
      <selection activeCell="A45" sqref="A45:I45"/>
    </sheetView>
  </sheetViews>
  <sheetFormatPr defaultColWidth="8.6640625" defaultRowHeight="14.4"/>
  <cols>
    <col min="1" max="1" width="6" customWidth="1"/>
    <col min="2" max="2" width="24" customWidth="1"/>
    <col min="3" max="3" width="26.21875" customWidth="1"/>
    <col min="4" max="4" width="12.5546875" customWidth="1"/>
    <col min="5" max="5" width="32" customWidth="1"/>
    <col min="6" max="6" width="24.109375" customWidth="1"/>
    <col min="7" max="7" width="10" customWidth="1"/>
    <col min="8" max="9" width="15" customWidth="1"/>
    <col min="10" max="10" width="30.88671875" customWidth="1"/>
    <col min="11" max="11" width="25.88671875" customWidth="1"/>
  </cols>
  <sheetData>
    <row r="1" spans="1:11" ht="34.5" customHeight="1">
      <c r="A1" s="36" t="s">
        <v>52</v>
      </c>
      <c r="B1" s="36"/>
      <c r="C1" s="36"/>
      <c r="D1" s="36"/>
      <c r="E1" s="36"/>
      <c r="F1" s="36"/>
      <c r="G1" s="36"/>
      <c r="H1" s="36"/>
      <c r="I1" s="36"/>
      <c r="J1" s="36"/>
      <c r="K1" s="36"/>
    </row>
    <row r="2" spans="1:11" ht="30" customHeight="1">
      <c r="A2" s="43" t="s">
        <v>1</v>
      </c>
      <c r="B2" s="43"/>
      <c r="C2" s="43"/>
      <c r="D2" s="43"/>
      <c r="E2" s="43"/>
      <c r="F2" s="43"/>
      <c r="G2" s="43"/>
      <c r="H2" s="43"/>
      <c r="I2" s="43"/>
      <c r="J2" s="43"/>
      <c r="K2" s="43"/>
    </row>
    <row r="3" spans="1:11" ht="8.25" customHeight="1">
      <c r="A3" s="2"/>
      <c r="B3" s="2"/>
      <c r="C3" s="2"/>
      <c r="D3" s="2"/>
      <c r="E3" s="2"/>
      <c r="F3" s="2"/>
      <c r="G3" s="2"/>
      <c r="H3" s="2"/>
      <c r="I3" s="2"/>
      <c r="J3" s="2"/>
      <c r="K3" s="2"/>
    </row>
    <row r="4" spans="1:11" ht="27" customHeight="1">
      <c r="A4" s="34" t="s">
        <v>2</v>
      </c>
      <c r="B4" s="34"/>
      <c r="C4" s="34"/>
      <c r="D4" s="34"/>
      <c r="E4" s="3" t="s">
        <v>53</v>
      </c>
      <c r="F4" s="2"/>
      <c r="G4" s="2"/>
      <c r="H4" s="2"/>
      <c r="I4" s="2"/>
      <c r="J4" s="2"/>
      <c r="K4" s="19" t="s">
        <v>4</v>
      </c>
    </row>
    <row r="5" spans="1:11" ht="27" customHeight="1">
      <c r="A5" s="34" t="s">
        <v>5</v>
      </c>
      <c r="B5" s="34"/>
      <c r="C5" s="34"/>
      <c r="D5" s="34"/>
      <c r="E5" s="38">
        <v>46407</v>
      </c>
      <c r="F5" s="38"/>
      <c r="G5" s="38"/>
      <c r="H5" s="38"/>
      <c r="I5" s="38"/>
      <c r="J5" s="2"/>
      <c r="K5" s="2"/>
    </row>
    <row r="6" spans="1:11" ht="27" customHeight="1">
      <c r="A6" s="34" t="s">
        <v>6</v>
      </c>
      <c r="B6" s="34"/>
      <c r="C6" s="34"/>
      <c r="D6" s="34"/>
      <c r="E6" s="42" t="s">
        <v>39</v>
      </c>
      <c r="F6" s="42"/>
      <c r="G6" s="42"/>
      <c r="H6" s="42"/>
      <c r="I6" s="42"/>
      <c r="J6" s="42"/>
      <c r="K6" s="42"/>
    </row>
    <row r="7" spans="1:11" ht="27" customHeight="1">
      <c r="A7" s="34" t="s">
        <v>7</v>
      </c>
      <c r="B7" s="34"/>
      <c r="C7" s="34"/>
      <c r="D7" s="34"/>
      <c r="E7" s="3" t="s">
        <v>8</v>
      </c>
      <c r="F7" s="2"/>
      <c r="G7" s="2"/>
      <c r="H7" s="2"/>
      <c r="I7" s="2"/>
      <c r="J7" s="2"/>
      <c r="K7" s="2"/>
    </row>
    <row r="8" spans="1:11" ht="48" customHeight="1">
      <c r="A8" s="34" t="s">
        <v>9</v>
      </c>
      <c r="B8" s="34"/>
      <c r="C8" s="34"/>
      <c r="D8" s="34"/>
      <c r="E8" s="42" t="s">
        <v>54</v>
      </c>
      <c r="F8" s="42"/>
      <c r="G8" s="42"/>
      <c r="H8" s="42"/>
      <c r="I8" s="42"/>
      <c r="J8" s="42"/>
      <c r="K8" s="42"/>
    </row>
    <row r="9" spans="1:11" ht="8.25" customHeight="1">
      <c r="A9" s="2"/>
      <c r="B9" s="2"/>
      <c r="C9" s="2"/>
      <c r="D9" s="2"/>
      <c r="E9" s="2"/>
      <c r="F9" s="2"/>
      <c r="G9" s="2"/>
      <c r="H9" s="2"/>
      <c r="I9" s="2"/>
      <c r="J9" s="2"/>
      <c r="K9" s="2"/>
    </row>
    <row r="10" spans="1:11" ht="24.75" customHeight="1">
      <c r="A10" s="31" t="s">
        <v>10</v>
      </c>
      <c r="B10" s="31"/>
      <c r="C10" s="31"/>
      <c r="D10" s="31"/>
      <c r="E10" s="31"/>
      <c r="F10" s="31"/>
      <c r="G10" s="31"/>
      <c r="H10" s="31"/>
      <c r="I10" s="31"/>
      <c r="J10" s="31"/>
      <c r="K10" s="31"/>
    </row>
    <row r="11" spans="1:11" ht="59.4" customHeight="1">
      <c r="A11" s="32" t="s">
        <v>11</v>
      </c>
      <c r="B11" s="32"/>
      <c r="C11" s="32"/>
      <c r="D11" s="32"/>
      <c r="E11" s="32"/>
      <c r="F11" s="32"/>
      <c r="G11" s="32"/>
      <c r="H11" s="32"/>
      <c r="I11" s="32"/>
      <c r="J11" s="32"/>
      <c r="K11" s="32"/>
    </row>
    <row r="12" spans="1:11" ht="45" customHeight="1">
      <c r="A12" s="5" t="s">
        <v>12</v>
      </c>
      <c r="B12" s="1" t="s">
        <v>13</v>
      </c>
      <c r="C12" s="1" t="s">
        <v>14</v>
      </c>
      <c r="D12" s="1" t="s">
        <v>15</v>
      </c>
      <c r="E12" s="1" t="s">
        <v>16</v>
      </c>
      <c r="F12" s="1" t="s">
        <v>17</v>
      </c>
      <c r="G12" s="1" t="s">
        <v>18</v>
      </c>
      <c r="H12" s="1" t="s">
        <v>19</v>
      </c>
      <c r="I12" s="1" t="s">
        <v>20</v>
      </c>
      <c r="J12" s="1" t="s">
        <v>21</v>
      </c>
      <c r="K12" s="1" t="s">
        <v>22</v>
      </c>
    </row>
    <row r="13" spans="1:11" ht="45" customHeight="1">
      <c r="A13" s="6">
        <v>1</v>
      </c>
      <c r="B13" s="7" t="s">
        <v>40</v>
      </c>
      <c r="C13" s="20" t="s">
        <v>41</v>
      </c>
      <c r="D13" s="9">
        <v>6</v>
      </c>
      <c r="E13" s="10">
        <v>295000</v>
      </c>
      <c r="F13" s="11" t="str">
        <f>IF(E13="","",IF(ISNUMBER(SEARCH("LED",B13)),IF(E7="法人",IF(E13+H13&gt;=225000,"対象（22.5万円以上）","対象外（下限未満）"),IF(E13+H13&gt;=150000,"対象（15万円以上）","対象外（下限未満）")),IF(E7="法人",IF(E13&gt;=225000,"対象（22.5万円以上）","対象外（下限未満）"),IF(E13&gt;=150000,"対象（15万円以上）","対象外（下限未満）"))))</f>
        <v>対象（22.5万円以上）</v>
      </c>
      <c r="G13" s="12">
        <v>1</v>
      </c>
      <c r="H13" s="10">
        <v>0</v>
      </c>
      <c r="I13" s="10">
        <v>0</v>
      </c>
      <c r="J13" s="13">
        <f t="shared" ref="J13:J22" si="0">IF(E13="","",IF(ISNUMBER(SEARCH("対象外",F13)),0,E13*G13+H13+I13))</f>
        <v>295000</v>
      </c>
      <c r="K13" s="8"/>
    </row>
    <row r="14" spans="1:11" ht="45" customHeight="1">
      <c r="A14" s="6">
        <v>2</v>
      </c>
      <c r="B14" s="21" t="s">
        <v>42</v>
      </c>
      <c r="C14" s="20" t="s">
        <v>43</v>
      </c>
      <c r="D14" s="9">
        <v>8</v>
      </c>
      <c r="E14" s="10">
        <v>210000</v>
      </c>
      <c r="F14" s="11" t="str">
        <f>IF(E14="","",IF(ISNUMBER(SEARCH("LED",B14)),IF(E7="法人",IF(E14+H14&gt;=225000,"対象（22.5万円以上）","対象外（下限未満）"),IF(E14+H14&gt;=150000,"対象（15万円以上）","対象外（下限未満）")),IF(E7="法人",IF(E14&gt;=225000,"対象（22.5万円以上）","対象外（下限未満）"),IF(E14&gt;=150000,"対象（15万円以上）","対象外（下限未満）"))))</f>
        <v>対象外（下限未満）</v>
      </c>
      <c r="G14" s="12">
        <v>2</v>
      </c>
      <c r="H14" s="10">
        <v>45000</v>
      </c>
      <c r="I14" s="10">
        <v>5000</v>
      </c>
      <c r="J14" s="13">
        <f t="shared" si="0"/>
        <v>0</v>
      </c>
      <c r="K14" s="8"/>
    </row>
    <row r="15" spans="1:11" ht="45" customHeight="1">
      <c r="A15" s="6">
        <v>3</v>
      </c>
      <c r="B15" s="21"/>
      <c r="C15" s="7"/>
      <c r="D15" s="9"/>
      <c r="E15" s="10"/>
      <c r="F15" s="11" t="str">
        <f>IF(E15="","",IF(ISNUMBER(SEARCH("LED",B15)),IF(E7="法人",IF(E15+H15&gt;=225000,"対象（22.5万円以上）","対象外（下限未満）"),IF(E15+H15&gt;=150000,"対象（15万円以上）","対象外（下限未満）")),IF(E7="法人",IF(E15&gt;=225000,"対象（22.5万円以上）","対象外（下限未満）"),IF(E15&gt;=150000,"対象（15万円以上）","対象外（下限未満）"))))</f>
        <v/>
      </c>
      <c r="G15" s="12"/>
      <c r="H15" s="10"/>
      <c r="I15" s="10"/>
      <c r="J15" s="13" t="str">
        <f t="shared" si="0"/>
        <v/>
      </c>
      <c r="K15" s="8"/>
    </row>
    <row r="16" spans="1:11" ht="45" customHeight="1">
      <c r="A16" s="6">
        <v>4</v>
      </c>
      <c r="B16" s="21"/>
      <c r="C16" s="7"/>
      <c r="D16" s="9"/>
      <c r="E16" s="10"/>
      <c r="F16" s="11" t="str">
        <f>IF(E16="","",IF(ISNUMBER(SEARCH("LED",B16)),IF(E7="法人",IF(E16+H16&gt;=225000,"対象（22.5万円以上）","対象外（下限未満）"),IF(E16+H16&gt;=150000,"対象（15万円以上）","対象外（下限未満）")),IF(E7="法人",IF(E16&gt;=225000,"対象（22.5万円以上）","対象外（下限未満）"),IF(E16&gt;=150000,"対象（15万円以上）","対象外（下限未満）"))))</f>
        <v/>
      </c>
      <c r="G16" s="12"/>
      <c r="H16" s="10"/>
      <c r="I16" s="10"/>
      <c r="J16" s="13" t="str">
        <f t="shared" si="0"/>
        <v/>
      </c>
      <c r="K16" s="8"/>
    </row>
    <row r="17" spans="1:11" ht="45" customHeight="1">
      <c r="A17" s="6">
        <v>5</v>
      </c>
      <c r="B17" s="21"/>
      <c r="C17" s="7"/>
      <c r="D17" s="9"/>
      <c r="E17" s="10"/>
      <c r="F17" s="11" t="str">
        <f>IF(E17="","",IF(ISNUMBER(SEARCH("LED",B17)),IF(E7="法人",IF(E17+H17&gt;=225000,"対象（22.5万円以上）","対象外（下限未満）"),IF(E17+H17&gt;=150000,"対象（15万円以上）","対象外（下限未満）")),IF(E7="法人",IF(E17&gt;=225000,"対象（22.5万円以上）","対象外（下限未満）"),IF(E17&gt;=150000,"対象（15万円以上）","対象外（下限未満）"))))</f>
        <v/>
      </c>
      <c r="G17" s="12"/>
      <c r="H17" s="10"/>
      <c r="I17" s="10"/>
      <c r="J17" s="13" t="str">
        <f t="shared" si="0"/>
        <v/>
      </c>
      <c r="K17" s="8"/>
    </row>
    <row r="18" spans="1:11" ht="45" customHeight="1">
      <c r="A18" s="6">
        <v>6</v>
      </c>
      <c r="B18" s="21"/>
      <c r="C18" s="7"/>
      <c r="D18" s="9"/>
      <c r="E18" s="10"/>
      <c r="F18" s="11" t="str">
        <f>IF(E18="","",IF(ISNUMBER(SEARCH("LED",B18)),IF(E7="法人",IF(E18+H18&gt;=225000,"対象（22.5万円以上）","対象外（下限未満）"),IF(E18+H18&gt;=150000,"対象（15万円以上）","対象外（下限未満）")),IF(E7="法人",IF(E18&gt;=225000,"対象（22.5万円以上）","対象外（下限未満）"),IF(E18&gt;=150000,"対象（15万円以上）","対象外（下限未満）"))))</f>
        <v/>
      </c>
      <c r="G18" s="12"/>
      <c r="H18" s="10"/>
      <c r="I18" s="10"/>
      <c r="J18" s="13" t="str">
        <f t="shared" si="0"/>
        <v/>
      </c>
      <c r="K18" s="8"/>
    </row>
    <row r="19" spans="1:11" ht="45" customHeight="1">
      <c r="A19" s="6">
        <v>7</v>
      </c>
      <c r="B19" s="21"/>
      <c r="C19" s="7"/>
      <c r="D19" s="9"/>
      <c r="E19" s="10"/>
      <c r="F19" s="11" t="str">
        <f>IF(E19="","",IF(ISNUMBER(SEARCH("LED",B19)),IF(E7="法人",IF(E19+H19&gt;=225000,"対象（22.5万円以上）","対象外（下限未満）"),IF(E19+H19&gt;=150000,"対象（15万円以上）","対象外（下限未満）")),IF(E7="法人",IF(E19&gt;=225000,"対象（22.5万円以上）","対象外（下限未満）"),IF(E19&gt;=150000,"対象（15万円以上）","対象外（下限未満）"))))</f>
        <v/>
      </c>
      <c r="G19" s="12"/>
      <c r="H19" s="10"/>
      <c r="I19" s="10"/>
      <c r="J19" s="13" t="str">
        <f t="shared" si="0"/>
        <v/>
      </c>
      <c r="K19" s="8"/>
    </row>
    <row r="20" spans="1:11" ht="45" customHeight="1">
      <c r="A20" s="6">
        <v>8</v>
      </c>
      <c r="B20" s="21"/>
      <c r="C20" s="7"/>
      <c r="D20" s="9"/>
      <c r="E20" s="10"/>
      <c r="F20" s="11" t="str">
        <f>IF(E20="","",IF(ISNUMBER(SEARCH("LED",B20)),IF(E7="法人",IF(E20+H20&gt;=225000,"対象（22.5万円以上）","対象外（下限未満）"),IF(E20+H20&gt;=150000,"対象（15万円以上）","対象外（下限未満）")),IF(E7="法人",IF(E20&gt;=225000,"対象（22.5万円以上）","対象外（下限未満）"),IF(E20&gt;=150000,"対象（15万円以上）","対象外（下限未満）"))))</f>
        <v/>
      </c>
      <c r="G20" s="12"/>
      <c r="H20" s="10"/>
      <c r="I20" s="10"/>
      <c r="J20" s="13" t="str">
        <f t="shared" si="0"/>
        <v/>
      </c>
      <c r="K20" s="8"/>
    </row>
    <row r="21" spans="1:11" ht="45" customHeight="1">
      <c r="A21" s="6">
        <v>9</v>
      </c>
      <c r="B21" s="21"/>
      <c r="C21" s="7"/>
      <c r="D21" s="9"/>
      <c r="E21" s="10"/>
      <c r="F21" s="11" t="str">
        <f>IF(E21="","",IF(ISNUMBER(SEARCH("LED",B21)),IF(E7="法人",IF(E21+H21&gt;=225000,"対象（22.5万円以上）","対象外（下限未満）"),IF(E21+H21&gt;=150000,"対象（15万円以上）","対象外（下限未満）")),IF(E7="法人",IF(E21&gt;=225000,"対象（22.5万円以上）","対象外（下限未満）"),IF(E21&gt;=150000,"対象（15万円以上）","対象外（下限未満）"))))</f>
        <v/>
      </c>
      <c r="G21" s="12"/>
      <c r="H21" s="10"/>
      <c r="I21" s="10"/>
      <c r="J21" s="13" t="str">
        <f t="shared" si="0"/>
        <v/>
      </c>
      <c r="K21" s="8"/>
    </row>
    <row r="22" spans="1:11" ht="45" customHeight="1">
      <c r="A22" s="6">
        <v>10</v>
      </c>
      <c r="B22" s="21"/>
      <c r="C22" s="7"/>
      <c r="D22" s="9"/>
      <c r="E22" s="10"/>
      <c r="F22" s="11" t="str">
        <f>IF(E22="","",IF(ISNUMBER(SEARCH("LED",B22)),IF(E7="法人",IF(E22+H22&gt;=225000,"対象（22.5万円以上）","対象外（下限未満）"),IF(E22+H22&gt;=150000,"対象（15万円以上）","対象外（下限未満）")),IF(E7="法人",IF(E22&gt;=225000,"対象（22.5万円以上）","対象外（下限未満）"),IF(E22&gt;=150000,"対象（15万円以上）","対象外（下限未満）"))))</f>
        <v/>
      </c>
      <c r="G22" s="12"/>
      <c r="H22" s="10"/>
      <c r="I22" s="10"/>
      <c r="J22" s="13" t="str">
        <f t="shared" si="0"/>
        <v/>
      </c>
      <c r="K22" s="8"/>
    </row>
    <row r="23" spans="1:11" ht="15.75" customHeight="1">
      <c r="A23" s="2"/>
      <c r="B23" s="2"/>
      <c r="C23" s="2"/>
      <c r="D23" s="2"/>
      <c r="E23" s="2"/>
      <c r="F23" s="2"/>
      <c r="G23" s="2"/>
      <c r="H23" s="2"/>
      <c r="I23" s="2"/>
      <c r="J23" s="2"/>
      <c r="K23" s="2"/>
    </row>
    <row r="24" spans="1:11" ht="24.75" customHeight="1">
      <c r="A24" s="31" t="s">
        <v>23</v>
      </c>
      <c r="B24" s="31"/>
      <c r="C24" s="31"/>
      <c r="D24" s="31"/>
      <c r="E24" s="31"/>
      <c r="F24" s="31"/>
      <c r="G24" s="31"/>
      <c r="H24" s="31"/>
      <c r="I24" s="31"/>
      <c r="J24" s="31"/>
      <c r="K24" s="31"/>
    </row>
    <row r="25" spans="1:11" ht="90" customHeight="1">
      <c r="A25" s="32" t="s">
        <v>24</v>
      </c>
      <c r="B25" s="32"/>
      <c r="C25" s="32"/>
      <c r="D25" s="32"/>
      <c r="E25" s="32"/>
      <c r="F25" s="32"/>
      <c r="G25" s="32"/>
      <c r="H25" s="32"/>
      <c r="I25" s="32"/>
      <c r="J25" s="32"/>
      <c r="K25" s="32"/>
    </row>
    <row r="26" spans="1:11" ht="45" customHeight="1">
      <c r="A26" s="5" t="s">
        <v>12</v>
      </c>
      <c r="B26" s="1" t="s">
        <v>25</v>
      </c>
      <c r="C26" s="1" t="s">
        <v>26</v>
      </c>
      <c r="D26" s="1" t="s">
        <v>27</v>
      </c>
      <c r="E26" s="1" t="s">
        <v>28</v>
      </c>
      <c r="F26" s="33" t="s">
        <v>29</v>
      </c>
      <c r="G26" s="33"/>
      <c r="H26" s="33"/>
      <c r="I26" s="33"/>
      <c r="J26" s="1" t="s">
        <v>30</v>
      </c>
      <c r="K26" s="1" t="s">
        <v>22</v>
      </c>
    </row>
    <row r="27" spans="1:11" ht="30" customHeight="1">
      <c r="A27" s="6">
        <v>1</v>
      </c>
      <c r="B27" s="20" t="s">
        <v>44</v>
      </c>
      <c r="C27" s="8" t="s">
        <v>45</v>
      </c>
      <c r="D27" s="7">
        <v>1</v>
      </c>
      <c r="E27" s="20" t="s">
        <v>46</v>
      </c>
      <c r="F27" s="30">
        <v>46402</v>
      </c>
      <c r="G27" s="30"/>
      <c r="H27" s="30"/>
      <c r="I27" s="30"/>
      <c r="J27" s="10">
        <v>30000</v>
      </c>
      <c r="K27" s="20" t="s">
        <v>55</v>
      </c>
    </row>
    <row r="28" spans="1:11" ht="30" customHeight="1">
      <c r="A28" s="6">
        <v>2</v>
      </c>
      <c r="B28" s="20" t="s">
        <v>48</v>
      </c>
      <c r="C28" s="8" t="s">
        <v>56</v>
      </c>
      <c r="D28" s="7">
        <v>2</v>
      </c>
      <c r="E28" s="20" t="s">
        <v>50</v>
      </c>
      <c r="F28" s="30">
        <v>46402</v>
      </c>
      <c r="G28" s="30"/>
      <c r="H28" s="30"/>
      <c r="I28" s="30"/>
      <c r="J28" s="10"/>
      <c r="K28" s="20" t="s">
        <v>57</v>
      </c>
    </row>
    <row r="29" spans="1:11" ht="30" customHeight="1">
      <c r="A29" s="6">
        <v>3</v>
      </c>
      <c r="B29" s="8"/>
      <c r="C29" s="8"/>
      <c r="D29" s="7"/>
      <c r="E29" s="20"/>
      <c r="F29" s="30"/>
      <c r="G29" s="30"/>
      <c r="H29" s="30"/>
      <c r="I29" s="30"/>
      <c r="J29" s="10"/>
      <c r="K29" s="8"/>
    </row>
    <row r="30" spans="1:11" ht="30" customHeight="1">
      <c r="A30" s="6">
        <v>4</v>
      </c>
      <c r="B30" s="8"/>
      <c r="C30" s="8"/>
      <c r="D30" s="7"/>
      <c r="E30" s="20"/>
      <c r="F30" s="30"/>
      <c r="G30" s="30"/>
      <c r="H30" s="30"/>
      <c r="I30" s="30"/>
      <c r="J30" s="10"/>
      <c r="K30" s="8"/>
    </row>
    <row r="31" spans="1:11" ht="30" customHeight="1">
      <c r="A31" s="6">
        <v>5</v>
      </c>
      <c r="B31" s="8"/>
      <c r="C31" s="8"/>
      <c r="D31" s="7"/>
      <c r="E31" s="20"/>
      <c r="F31" s="30"/>
      <c r="G31" s="30"/>
      <c r="H31" s="30"/>
      <c r="I31" s="30"/>
      <c r="J31" s="10"/>
      <c r="K31" s="8"/>
    </row>
    <row r="32" spans="1:11" ht="30" customHeight="1">
      <c r="A32" s="6">
        <v>6</v>
      </c>
      <c r="B32" s="8"/>
      <c r="C32" s="8"/>
      <c r="D32" s="7"/>
      <c r="E32" s="20"/>
      <c r="F32" s="30"/>
      <c r="G32" s="30"/>
      <c r="H32" s="30"/>
      <c r="I32" s="30"/>
      <c r="J32" s="10"/>
      <c r="K32" s="8"/>
    </row>
    <row r="33" spans="1:11" ht="30" customHeight="1">
      <c r="A33" s="6">
        <v>7</v>
      </c>
      <c r="B33" s="8"/>
      <c r="C33" s="8"/>
      <c r="D33" s="7"/>
      <c r="E33" s="20"/>
      <c r="F33" s="30"/>
      <c r="G33" s="30"/>
      <c r="H33" s="30"/>
      <c r="I33" s="30"/>
      <c r="J33" s="10"/>
      <c r="K33" s="8"/>
    </row>
    <row r="34" spans="1:11" ht="30" customHeight="1">
      <c r="A34" s="6">
        <v>8</v>
      </c>
      <c r="B34" s="8"/>
      <c r="C34" s="8"/>
      <c r="D34" s="7"/>
      <c r="E34" s="20"/>
      <c r="F34" s="30"/>
      <c r="G34" s="30"/>
      <c r="H34" s="30"/>
      <c r="I34" s="30"/>
      <c r="J34" s="10"/>
      <c r="K34" s="8"/>
    </row>
    <row r="35" spans="1:11" ht="30" customHeight="1">
      <c r="A35" s="6">
        <v>9</v>
      </c>
      <c r="B35" s="8"/>
      <c r="C35" s="8"/>
      <c r="D35" s="7"/>
      <c r="E35" s="20"/>
      <c r="F35" s="30"/>
      <c r="G35" s="30"/>
      <c r="H35" s="30"/>
      <c r="I35" s="30"/>
      <c r="J35" s="10"/>
      <c r="K35" s="8"/>
    </row>
    <row r="36" spans="1:11" ht="30" customHeight="1">
      <c r="A36" s="6">
        <v>10</v>
      </c>
      <c r="B36" s="8"/>
      <c r="C36" s="8"/>
      <c r="D36" s="7"/>
      <c r="E36" s="20"/>
      <c r="F36" s="30"/>
      <c r="G36" s="30"/>
      <c r="H36" s="30"/>
      <c r="I36" s="30"/>
      <c r="J36" s="10"/>
      <c r="K36" s="8"/>
    </row>
    <row r="37" spans="1:11" ht="27" customHeight="1">
      <c r="A37" s="26" t="s">
        <v>31</v>
      </c>
      <c r="B37" s="26"/>
      <c r="C37" s="26"/>
      <c r="D37" s="26"/>
      <c r="E37" s="26"/>
      <c r="F37" s="26"/>
      <c r="G37" s="26"/>
      <c r="H37" s="26"/>
      <c r="I37" s="26"/>
      <c r="J37" s="14">
        <f>SUM(J27:J36)</f>
        <v>30000</v>
      </c>
    </row>
    <row r="38" spans="1:11" ht="15.75" customHeight="1"/>
    <row r="39" spans="1:11" ht="27" customHeight="1">
      <c r="A39" s="26" t="s">
        <v>32</v>
      </c>
      <c r="B39" s="26"/>
      <c r="C39" s="26"/>
      <c r="D39" s="26"/>
      <c r="E39" s="26"/>
      <c r="F39" s="26"/>
      <c r="G39" s="26"/>
      <c r="H39" s="26"/>
      <c r="I39" s="26"/>
      <c r="J39" s="14">
        <f>SUM(J13:J22)</f>
        <v>295000</v>
      </c>
    </row>
    <row r="40" spans="1:11" ht="27" customHeight="1">
      <c r="A40" s="26" t="s">
        <v>33</v>
      </c>
      <c r="B40" s="26"/>
      <c r="C40" s="26"/>
      <c r="D40" s="26"/>
      <c r="E40" s="26"/>
      <c r="F40" s="26"/>
      <c r="G40" s="26"/>
      <c r="H40" s="26"/>
      <c r="I40" s="26"/>
      <c r="J40" s="14">
        <f>J37</f>
        <v>30000</v>
      </c>
    </row>
    <row r="41" spans="1:11" ht="19.5" customHeight="1">
      <c r="A41" s="27" t="s">
        <v>34</v>
      </c>
      <c r="B41" s="27"/>
      <c r="C41" s="27"/>
      <c r="D41" s="27"/>
      <c r="E41" s="27"/>
      <c r="F41" s="27"/>
      <c r="G41" s="27"/>
      <c r="H41" s="27"/>
      <c r="I41" s="27"/>
      <c r="J41" s="24">
        <f>MAX(J39-J40,0)</f>
        <v>265000</v>
      </c>
      <c r="K41" s="28" t="s">
        <v>81</v>
      </c>
    </row>
    <row r="42" spans="1:11" ht="19.5" customHeight="1">
      <c r="A42" s="27" t="s">
        <v>35</v>
      </c>
      <c r="B42" s="27"/>
      <c r="C42" s="27"/>
      <c r="D42" s="27"/>
      <c r="E42" s="27"/>
      <c r="F42" s="27"/>
      <c r="G42" s="27"/>
      <c r="H42" s="27"/>
      <c r="I42" s="27"/>
      <c r="J42" s="24">
        <f>IF(J41=0,0,MIN(FLOOR(J41*2/3,1000), IF(E7="法人",2000000,500000),IF(J43="",99999999,MIN(FLOOR(J43*2/3,1000), IF(E7="法人",2000000,500000)))))</f>
        <v>176000</v>
      </c>
      <c r="K42" s="29"/>
    </row>
    <row r="43" spans="1:11" ht="34.200000000000003" customHeight="1">
      <c r="A43" s="47" t="s">
        <v>82</v>
      </c>
      <c r="B43" s="25"/>
      <c r="C43" s="25"/>
      <c r="D43" s="25"/>
      <c r="E43" s="25"/>
      <c r="F43" s="25"/>
      <c r="G43" s="25"/>
      <c r="H43" s="25"/>
      <c r="I43" s="25"/>
      <c r="J43" s="15">
        <v>748000</v>
      </c>
      <c r="K43" s="16"/>
    </row>
    <row r="44" spans="1:11" ht="113.25" customHeight="1">
      <c r="A44" s="26" t="s">
        <v>36</v>
      </c>
      <c r="B44" s="26"/>
      <c r="C44" s="26"/>
      <c r="D44" s="26"/>
      <c r="E44" s="26"/>
      <c r="F44" s="26"/>
      <c r="G44" s="26"/>
      <c r="H44" s="26"/>
      <c r="I44" s="26"/>
      <c r="J44" s="17" t="str">
        <f>IF(J41=0,"",IF(COUNTIF(F13:F22,"*対象外*")&gt;0,"⚠ 対象外の設備・機器が含まれています（本体単価が下限未満）。該当行の経費は自動的に合計から除外されています。内容をご確認ください。",IF(J42&lt;IF(E7="法人",150000,100000),"⚠ 下限未満のため申請できません",IF(OR(J43="",J43=0),"OK（入力内容に問題ありません）",IF(J41=J43,"変更なし（増減０円・変更承認申請不要）",IF(J41&gt;J43,IF((J41-J43)/J43&gt;0.2,"⚠ 20%超の増額：変更承認申請が必要です（増額分は補助対象外）","⚠ 増額あり：申請は不要ですが増額分は補助対象外"),IF((J43-J41)/J43&gt;0.2,"⚠ 20%超の減額：変更承認申請が必要です","軽微な変更（変更承認申請不要）")))))))</f>
        <v>⚠ 対象外の設備・機器が含まれています（本体単価が下限未満）。該当行の経費は自動的に合計から除外されています。内容をご確認ください。</v>
      </c>
      <c r="K44" s="18"/>
    </row>
    <row r="45" spans="1:11" ht="41.25" customHeight="1">
      <c r="A45" s="25" t="s">
        <v>37</v>
      </c>
      <c r="B45" s="25"/>
      <c r="C45" s="25"/>
      <c r="D45" s="25"/>
      <c r="E45" s="25"/>
      <c r="F45" s="25"/>
      <c r="G45" s="25"/>
      <c r="H45" s="25"/>
      <c r="I45" s="25"/>
      <c r="J45" s="17" t="str">
        <f>IF(COUNTA(E27:E36)=0,IF(COUNT(E13:E22)=0,"","更新前設備の処分欄が未入力です。見積を取る際に分かる範囲でご入力ください（未定の場合は空欄でも申請できます）"),IF(SUMPRODUCT(((E27:E36="売却")+(E27:E36="下取り"))*(J27:J36=0))&gt;0,"⚠ 「売却」「下取り」を選択した行に対価（税抜）が入力されていません。",IF(SUMPRODUCT(((E27:E36="廃棄")+(E27:E36="引渡し（無償）"))*(J27:J36&gt;0))&gt;0,"⚠ 「廃棄」「引渡し（無償）」の行に対価が入力されています。処分方法をご確認ください。",IF(AND(J39&gt;0,J37&gt;=J39),"⚠ 対価の合計が補助対象経費の小計以上です。入力内容をご確認ください。","OK（処分欄の入力内容に問題ありません）"))))</f>
        <v>OK（処分欄の入力内容に問題ありません）</v>
      </c>
    </row>
  </sheetData>
  <mergeCells count="34">
    <mergeCell ref="A1:K1"/>
    <mergeCell ref="A2:K2"/>
    <mergeCell ref="A4:D4"/>
    <mergeCell ref="A5:D5"/>
    <mergeCell ref="E5:I5"/>
    <mergeCell ref="A6:D6"/>
    <mergeCell ref="E6:K6"/>
    <mergeCell ref="A7:D7"/>
    <mergeCell ref="A8:D8"/>
    <mergeCell ref="E8:K8"/>
    <mergeCell ref="A10:K10"/>
    <mergeCell ref="A11:K11"/>
    <mergeCell ref="A24:K24"/>
    <mergeCell ref="A25:K25"/>
    <mergeCell ref="F26:I26"/>
    <mergeCell ref="F27:I27"/>
    <mergeCell ref="F28:I28"/>
    <mergeCell ref="F29:I29"/>
    <mergeCell ref="F30:I30"/>
    <mergeCell ref="F31:I31"/>
    <mergeCell ref="K41:K42"/>
    <mergeCell ref="A42:I42"/>
    <mergeCell ref="F32:I32"/>
    <mergeCell ref="F33:I33"/>
    <mergeCell ref="F34:I34"/>
    <mergeCell ref="F35:I35"/>
    <mergeCell ref="F36:I36"/>
    <mergeCell ref="A43:I43"/>
    <mergeCell ref="A44:I44"/>
    <mergeCell ref="A45:I45"/>
    <mergeCell ref="A37:I37"/>
    <mergeCell ref="A39:I39"/>
    <mergeCell ref="A40:I40"/>
    <mergeCell ref="A41:I41"/>
  </mergeCells>
  <phoneticPr fontId="24"/>
  <conditionalFormatting sqref="D13:D22">
    <cfRule type="expression" dxfId="3" priority="5">
      <formula>AND(D13&lt;&gt;"",D13&lt;5)</formula>
    </cfRule>
  </conditionalFormatting>
  <conditionalFormatting sqref="F13:F22">
    <cfRule type="expression" dxfId="2" priority="2">
      <formula>ISNUMBER(SEARCH("対象外",F13))</formula>
    </cfRule>
  </conditionalFormatting>
  <conditionalFormatting sqref="J44">
    <cfRule type="expression" dxfId="1" priority="3">
      <formula>ISNUMBER(SEARCH("⚠",J27))</formula>
    </cfRule>
  </conditionalFormatting>
  <conditionalFormatting sqref="J45">
    <cfRule type="expression" dxfId="0" priority="4">
      <formula>ISNUMBER(SEARCH("⚠",J45))</formula>
    </cfRule>
  </conditionalFormatting>
  <dataValidations count="4">
    <dataValidation type="list" sqref="E4" xr:uid="{00000000-0002-0000-0200-000000000000}">
      <formula1>"エントリー申請,交付申請,計画変更承認申請,実績報告"</formula1>
      <formula2>0</formula2>
    </dataValidation>
    <dataValidation type="list" sqref="E7" xr:uid="{00000000-0002-0000-0200-000001000000}">
      <formula1>"法人,個人"</formula1>
      <formula2>0</formula2>
    </dataValidation>
    <dataValidation type="list" allowBlank="1" sqref="E27:E36" xr:uid="{00000000-0002-0000-0200-000002000000}">
      <formula1>"廃棄,引渡し（無償）,売却,下取り"</formula1>
      <formula2>0</formula2>
    </dataValidation>
    <dataValidation type="date" operator="greaterThan" allowBlank="1" showErrorMessage="1" errorTitle="日付の入力" error="日付は 2026/10/30 のように西暦（年／月／日）で入力してください。" sqref="E5 F27:F36" xr:uid="{00000000-0002-0000-0200-000003000000}">
      <formula1>DATE(2020,1,1)</formula1>
      <formula2>0</formula2>
    </dataValidation>
  </dataValidations>
  <printOptions horizontalCentered="1" verticalCentered="1"/>
  <pageMargins left="0.39370078740157483" right="0.39370078740157483" top="0.51181102362204722" bottom="0.51181102362204722" header="0.51181102362204722" footer="0.51181102362204722"/>
  <pageSetup paperSize="9" scale="62" fitToHeight="2"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4"/>
  <sheetViews>
    <sheetView showGridLines="0" zoomScale="85" zoomScaleNormal="85" workbookViewId="0">
      <selection activeCell="F21" sqref="F21"/>
    </sheetView>
  </sheetViews>
  <sheetFormatPr defaultColWidth="8.6640625" defaultRowHeight="14.4"/>
  <cols>
    <col min="1" max="1" width="4" customWidth="1"/>
    <col min="2" max="2" width="105" customWidth="1"/>
  </cols>
  <sheetData>
    <row r="1" spans="1:2" ht="30" customHeight="1">
      <c r="A1" s="45" t="s">
        <v>58</v>
      </c>
      <c r="B1" s="45"/>
    </row>
    <row r="3" spans="1:2" ht="19.5" customHeight="1">
      <c r="A3" s="44" t="s">
        <v>59</v>
      </c>
      <c r="B3" s="44"/>
    </row>
    <row r="4" spans="1:2" ht="57.75" customHeight="1">
      <c r="B4" s="23" t="s">
        <v>60</v>
      </c>
    </row>
    <row r="6" spans="1:2" ht="19.5" customHeight="1">
      <c r="A6" s="44" t="s">
        <v>61</v>
      </c>
      <c r="B6" s="44"/>
    </row>
    <row r="7" spans="1:2" ht="43.5" customHeight="1">
      <c r="B7" s="23" t="s">
        <v>62</v>
      </c>
    </row>
    <row r="9" spans="1:2" ht="19.5" customHeight="1">
      <c r="A9" s="46" t="s">
        <v>63</v>
      </c>
      <c r="B9" s="46"/>
    </row>
    <row r="10" spans="1:2" ht="57.75" customHeight="1">
      <c r="B10" s="23" t="s">
        <v>64</v>
      </c>
    </row>
    <row r="12" spans="1:2" ht="19.5" customHeight="1">
      <c r="A12" s="44" t="s">
        <v>65</v>
      </c>
      <c r="B12" s="44"/>
    </row>
    <row r="13" spans="1:2" ht="43.5" customHeight="1">
      <c r="B13" s="23" t="s">
        <v>66</v>
      </c>
    </row>
    <row r="15" spans="1:2" ht="19.5" customHeight="1">
      <c r="A15" s="44" t="s">
        <v>67</v>
      </c>
      <c r="B15" s="44"/>
    </row>
    <row r="16" spans="1:2" ht="43.5" customHeight="1">
      <c r="B16" s="23" t="s">
        <v>68</v>
      </c>
    </row>
    <row r="18" spans="1:2" ht="19.5" customHeight="1">
      <c r="A18" s="44" t="s">
        <v>69</v>
      </c>
      <c r="B18" s="44"/>
    </row>
    <row r="19" spans="1:2" ht="69.75" customHeight="1">
      <c r="B19" s="23" t="s">
        <v>70</v>
      </c>
    </row>
    <row r="21" spans="1:2" ht="19.5" customHeight="1">
      <c r="A21" s="44" t="s">
        <v>71</v>
      </c>
      <c r="B21" s="44"/>
    </row>
    <row r="22" spans="1:2" ht="43.5" customHeight="1">
      <c r="B22" s="23" t="s">
        <v>72</v>
      </c>
    </row>
    <row r="24" spans="1:2" ht="19.5" customHeight="1">
      <c r="A24" s="44" t="s">
        <v>73</v>
      </c>
      <c r="B24" s="44"/>
    </row>
    <row r="25" spans="1:2" ht="60" customHeight="1">
      <c r="B25" s="23" t="s">
        <v>74</v>
      </c>
    </row>
    <row r="27" spans="1:2" ht="15" customHeight="1">
      <c r="A27" s="44" t="s">
        <v>75</v>
      </c>
      <c r="B27" s="44"/>
    </row>
    <row r="28" spans="1:2" ht="84.75" customHeight="1">
      <c r="B28" s="23" t="s">
        <v>76</v>
      </c>
    </row>
    <row r="30" spans="1:2" ht="15" customHeight="1">
      <c r="A30" s="22" t="s">
        <v>77</v>
      </c>
    </row>
    <row r="31" spans="1:2" ht="32.25" customHeight="1">
      <c r="B31" s="23" t="s">
        <v>78</v>
      </c>
    </row>
    <row r="33" spans="1:2" ht="15" customHeight="1">
      <c r="A33" s="22" t="s">
        <v>79</v>
      </c>
    </row>
    <row r="34" spans="1:2" ht="32.25" customHeight="1">
      <c r="B34" s="23" t="s">
        <v>80</v>
      </c>
    </row>
  </sheetData>
  <mergeCells count="10">
    <mergeCell ref="A1:B1"/>
    <mergeCell ref="A3:B3"/>
    <mergeCell ref="A6:B6"/>
    <mergeCell ref="A9:B9"/>
    <mergeCell ref="A12:B12"/>
    <mergeCell ref="A15:B15"/>
    <mergeCell ref="A18:B18"/>
    <mergeCell ref="A21:B21"/>
    <mergeCell ref="A24:B24"/>
    <mergeCell ref="A27:B27"/>
  </mergeCells>
  <phoneticPr fontId="24"/>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設備・機器_計算シート</vt:lpstr>
      <vt:lpstr>記入例①エントリー申請</vt:lpstr>
      <vt:lpstr>記入例②実績報告</vt:lpstr>
      <vt:lpstr>自動チェック内容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産業振興部 商工観光課</cp:lastModifiedBy>
  <cp:revision>0</cp:revision>
  <cp:lastPrinted>2026-08-04T09:37:40Z</cp:lastPrinted>
  <dcterms:created xsi:type="dcterms:W3CDTF">2026-07-07T05:13:53Z</dcterms:created>
  <dcterms:modified xsi:type="dcterms:W3CDTF">2026-08-04T09:47:45Z</dcterms:modified>
  <dc:language>en-US</dc:language>
</cp:coreProperties>
</file>