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2上水道\025：水道財務共通\060；公営企業\0967053：《継続》経営比較分析表\R06\"/>
    </mc:Choice>
  </mc:AlternateContent>
  <workbookProtection workbookAlgorithmName="SHA-512" workbookHashValue="W06dzCLnCORApGvNL4w5YxlaQqcYhyOcT0r+0urHt1wdhWPAvvmsi4j/mie+fCpw0cbvVmcH6eLkA6evtAO7iQ==" workbookSaltValue="G9hqmbmHs8UWT2iq37BTUg=="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<sst xmlns="http://schemas.openxmlformats.org/spreadsheetml/2006/main" count="228" uniqueCount="112">
  <si>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</si>
  <si>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</si>
  <si>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</si>
  <si>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</si>
  <si>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</si>
  <si>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</si>
  <si>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</si>
  <si>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</si>
  <si>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</si>
  <si>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</si>
  <si>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</si>
  <si>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</si>
  <si>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</si>
  <si>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</si>
  <si>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</si>
  <si>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</si>
  <si>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</si>
  <si>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</si>
  <si>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</si>
  <si>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</si>
  <si>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</si>
  <si>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</si>
  <si>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</si>
  <si>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</si>
  <si>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</si>
  <si>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</si>
  <si>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</si>
  <si>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</si>
  <si>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</si>
  <si>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</si>
  <si>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</si>
  <si>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</si>
  <si>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</si>
  <si>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</si>
  <si>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</si>
  <si>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</si>
  <si>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</si>
  <si>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</si>
  <si>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</si>
  <si>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</si>
  <si>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</si>
  <si>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</si>
  <si>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</si>
  <si>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</si>
  <si>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</si>
  <si>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</si>
  <si>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</si>
  <si>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</si>
  <si>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</si>
  <si>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</si>
  <si>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</si>
  <si>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</si>
  <si>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</si>
  <si>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</si>
  <si>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</si>
  <si>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</si>
  <si>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</si>
  <si>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</si>
  <si>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</si>
  <si>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</si>
  <si>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</si>
  <si>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</si>
  <si>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</si>
  <si>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</si>
  <si>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</si>
  <si>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</si>
  <si>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</si>
  <si>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</si>
  <si>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</si>
  <si>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</si>
  <si>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</si>
  <si>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</si>
  <si>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</si>
  <si>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</si>
  <si>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</si>
  <si>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</si>
  <si>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</si>
  <si>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</si>
  <si>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</si>
  <si>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</si>
  <si>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</si>
  <si>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</si>
  <si>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</si>
  <si>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</si>
  <si>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</si>
  <si>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</si>
  <si>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</si>
  <si>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</si>
  <si>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</si>
  <si>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</si>
  <si>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</si>
  <si>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</si>
  <si>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</si>
  <si>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赤磐市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</si>
  <si>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</si>
  <si>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</si>
  <si>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</si>
  <si>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</si>
  <si>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</si>
  <si>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</si>
  <si>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</si>
  <si>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</si>
  <si>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</si>
  <si>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</si>
  <si>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</si>
  <si>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</si>
  <si>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</si>
  <si>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</si>
  <si>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</si>
  <si>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経常収支比率は、令和2年度をピークに比率が下降していたが、令和5年度は上昇した。これは、令和4年度は水道料金の調定時期の変更により請求が11ヶ月になり給水収益が減少したものが、令和5年度は12ヶ月調定・請求に戻ったことによるもので、前年度比7.53ポイントの増となり100％を上回った。令和4年度においては、累積欠損金も同様の理由により発生した。流動比率は継続して1,000％を上回っているため、短期的な資金繰りについて大きな問題はないと考えられる。今後も、一層の収入の安定確保、維持管理費用の削減に努めていく必要がある。
　企業債残高対給水収益比率は、借入金に頼らず、企業債の償還を進めていることから比率は徐々に減少傾向である。類似団体と比較しても借入金への依存度は低いことから、比較的健全な経営状況であると考えられる。
　料金回収率は100％を下回り、事業に係る経費が給水収益により賄われていないことが表されているが、令和2年度の急落はコロナ減免による給水収益の減によるものである。令和3年度には類似団体平均に近づいたが、令和4年度においては、水道料金の調定・請求が11ヶ月となったことから、給水収益及び有収水量が減少したため一時的に下降した。令和5年度は改善されたものの、給水原価は、以前から類似団体平均値より高くなっており、経営努力により徐々に下げるよう努めていきたい。施設利用率は類似団体平均値より低く、効率的な施設利用ができていない可能性があるため、今後の管路更新にはダウンサイジングも視野に入れて検討する必要がある。令和4年度における有収率の下降は前述と同様の理由によるものであり、これも一時的なものと考えられるが、今後も管路の維持管理や更新により有収率向上に努めていく必要がある。
</t>
    <phoneticPr fontId="4"/>
  </si>
  <si>
    <t xml:space="preserve">　有形固定資産減価償却率は過去5年間の水準に大きな変化は無いが、類似団体平均を上回っており、固定資産の老朽化が比較的進んでいることが読み取れる。管路経年化率の令和3年度以降の急伸は、水道ビジョン策定により精査した結果であるが、類似団体平均値を上回っており、ここでも老朽化が進んでいることが読み取れる。管路更新率は令和5年度では上昇したものの、類似団体平均は大きく下回っている。令和2年度以降管路更新を進めているが、今後の更新投資も計画的かつ積極的に検討する必要がある。
　これらの指標から、今後はより一層の計画的な更新が必要であり、それに伴う更新投資等に関する支出は増加せざるを得ないと考えている。
</t>
    <phoneticPr fontId="4"/>
  </si>
  <si>
    <t xml:space="preserve">　平成29年度に簡易水道事業を統合して以降、経営努力により経常収支比率、料金回収率等の改善に努めてきた。令和2年度のコロナ減免による給水収益の減少や、令和4年度は水道料金の調定・請求が、12ヶ月から11ヶ月になり、給水収益が減少したため、各比率が悪化しているが、短期的には安定的な水準が継続していくと予想される。ただ、老朽化の状況からは、計画的な管路更新を進める必要があり、それに伴う更新投資の増加が今後の経営に影響することは明らかである。投資額を極力抑えるために、管路や施設等の長寿命化、ダウンサイジングを視野に入れ計画立案することが重要であると考える。
　財源面においては、長期的な視点から、料金水準や経費の見直しを含め、投資財源の確保について時期を見誤らないよう検討することが重要であると考える。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</si>
</sst>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c:v>
                </c:pt>
                <c:pt idx="1">
                  <c:v>0.27</c:v>
                </c:pt>
                <c:pt idx="2">
                  <c:v>0.22</c:v>
                </c:pt>
                <c:pt idx="3">
                  <c:v>0.11</c:v>
                </c:pt>
                <c:pt idx="4">
                  <c:v>0.26</c:v>
                </c:pt>
              </c:numCache>
            </c:numRef>
          </c:val>
          <c:extLst>
            <c:ext xmlns:c16="http://schemas.microsoft.com/office/drawing/2014/chart" uri="{C3380CC4-5D6E-409C-BE32-E72D297353CC}">
              <c16:uniqueId val="{00000000-1BF8-4FD4-AB1B-3FE0538E264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1BF8-4FD4-AB1B-3FE0538E264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48.54</c:v>
                </c:pt>
                <c:pt idx="1">
                  <c:v>49.26</c:v>
                </c:pt>
                <c:pt idx="2">
                  <c:v>49.98</c:v>
                </c:pt>
                <c:pt idx="3">
                  <c:v>49.41</c:v>
                </c:pt>
                <c:pt idx="4">
                  <c:v>48.31</c:v>
                </c:pt>
              </c:numCache>
            </c:numRef>
          </c:val>
          <c:extLst>
            <c:ext xmlns:c16="http://schemas.microsoft.com/office/drawing/2014/chart" uri="{C3380CC4-5D6E-409C-BE32-E72D297353CC}">
              <c16:uniqueId val="{00000000-F757-4CB6-A89C-128674BDF03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F757-4CB6-A89C-128674BDF03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86.89</c:v>
                </c:pt>
                <c:pt idx="1">
                  <c:v>87.97</c:v>
                </c:pt>
                <c:pt idx="2">
                  <c:v>86.93</c:v>
                </c:pt>
                <c:pt idx="3">
                  <c:v>80.010000000000005</c:v>
                </c:pt>
                <c:pt idx="4">
                  <c:v>86.43</c:v>
                </c:pt>
              </c:numCache>
            </c:numRef>
          </c:val>
          <c:extLst>
            <c:ext xmlns:c16="http://schemas.microsoft.com/office/drawing/2014/chart" uri="{C3380CC4-5D6E-409C-BE32-E72D297353CC}">
              <c16:uniqueId val="{00000000-F5AD-455C-A04B-8DD878ED5FF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F5AD-455C-A04B-8DD878ED5FF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110.16</c:v>
                </c:pt>
                <c:pt idx="1">
                  <c:v>112.51</c:v>
                </c:pt>
                <c:pt idx="2">
                  <c:v>106.27</c:v>
                </c:pt>
                <c:pt idx="3">
                  <c:v>96.66</c:v>
                </c:pt>
                <c:pt idx="4">
                  <c:v>104.19</c:v>
                </c:pt>
              </c:numCache>
            </c:numRef>
          </c:val>
          <c:extLst>
            <c:ext xmlns:c16="http://schemas.microsoft.com/office/drawing/2014/chart" uri="{C3380CC4-5D6E-409C-BE32-E72D297353CC}">
              <c16:uniqueId val="{00000000-1D0F-4458-B4B9-934F176EE6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1D0F-4458-B4B9-934F176EE6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58.42</c:v>
                </c:pt>
                <c:pt idx="1">
                  <c:v>59.94</c:v>
                </c:pt>
                <c:pt idx="2">
                  <c:v>61.26</c:v>
                </c:pt>
                <c:pt idx="3">
                  <c:v>62.59</c:v>
                </c:pt>
                <c:pt idx="4">
                  <c:v>63.34</c:v>
                </c:pt>
              </c:numCache>
            </c:numRef>
          </c:val>
          <c:extLst>
            <c:ext xmlns:c16="http://schemas.microsoft.com/office/drawing/2014/chart" uri="{C3380CC4-5D6E-409C-BE32-E72D297353CC}">
              <c16:uniqueId val="{00000000-3129-4CA1-AF16-66EE87433D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3129-4CA1-AF16-66EE87433D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14.08</c:v>
                </c:pt>
                <c:pt idx="1">
                  <c:v>13.81</c:v>
                </c:pt>
                <c:pt idx="2">
                  <c:v>40.119999999999997</c:v>
                </c:pt>
                <c:pt idx="3">
                  <c:v>52.87</c:v>
                </c:pt>
                <c:pt idx="4">
                  <c:v>53.2</c:v>
                </c:pt>
              </c:numCache>
            </c:numRef>
          </c:val>
          <c:extLst>
            <c:ext xmlns:c16="http://schemas.microsoft.com/office/drawing/2014/chart" uri="{C3380CC4-5D6E-409C-BE32-E72D297353CC}">
              <c16:uniqueId val="{00000000-39F3-4AEE-9219-854F98D27D6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39F3-4AEE-9219-854F98D27D6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formatCode="#,##0.00;&quot;△&quot;#,##0.00;&quot;-&quot;">
                  <c:v>4.2</c:v>
                </c:pt>
                <c:pt idx="4">
                  <c:v>0</c:v>
                </c:pt>
              </c:numCache>
            </c:numRef>
          </c:val>
          <c:extLst>
            <c:ext xmlns:c16="http://schemas.microsoft.com/office/drawing/2014/chart" uri="{C3380CC4-5D6E-409C-BE32-E72D297353CC}">
              <c16:uniqueId val="{00000000-3C86-4F60-8F99-020A05B0994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3C86-4F60-8F99-020A05B0994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1256.73</c:v>
                </c:pt>
                <c:pt idx="1">
                  <c:v>1150.19</c:v>
                </c:pt>
                <c:pt idx="2">
                  <c:v>1139.19</c:v>
                </c:pt>
                <c:pt idx="3">
                  <c:v>1370.48</c:v>
                </c:pt>
                <c:pt idx="4">
                  <c:v>1414.37</c:v>
                </c:pt>
              </c:numCache>
            </c:numRef>
          </c:val>
          <c:extLst>
            <c:ext xmlns:c16="http://schemas.microsoft.com/office/drawing/2014/chart" uri="{C3380CC4-5D6E-409C-BE32-E72D297353CC}">
              <c16:uniqueId val="{00000000-A8CD-47B2-9ED1-9E1533DBD99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A8CD-47B2-9ED1-9E1533DBD99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104.29</c:v>
                </c:pt>
                <c:pt idx="1">
                  <c:v>138.43</c:v>
                </c:pt>
                <c:pt idx="2">
                  <c:v>81.25</c:v>
                </c:pt>
                <c:pt idx="3">
                  <c:v>77.12</c:v>
                </c:pt>
                <c:pt idx="4">
                  <c:v>63.76</c:v>
                </c:pt>
              </c:numCache>
            </c:numRef>
          </c:val>
          <c:extLst>
            <c:ext xmlns:c16="http://schemas.microsoft.com/office/drawing/2014/chart" uri="{C3380CC4-5D6E-409C-BE32-E72D297353CC}">
              <c16:uniqueId val="{00000000-5BAF-4CDF-9445-3F25116EDB6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5BAF-4CDF-9445-3F25116EDB6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100.43</c:v>
                </c:pt>
                <c:pt idx="1">
                  <c:v>66.290000000000006</c:v>
                </c:pt>
                <c:pt idx="2">
                  <c:v>97.69</c:v>
                </c:pt>
                <c:pt idx="3">
                  <c:v>88.18</c:v>
                </c:pt>
                <c:pt idx="4">
                  <c:v>97.3</c:v>
                </c:pt>
              </c:numCache>
            </c:numRef>
          </c:val>
          <c:extLst>
            <c:ext xmlns:c16="http://schemas.microsoft.com/office/drawing/2014/chart" uri="{C3380CC4-5D6E-409C-BE32-E72D297353CC}">
              <c16:uniqueId val="{00000000-3AD9-4EBE-AC8D-A42D69BF961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3AD9-4EBE-AC8D-A42D69BF961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188.72</c:v>
                </c:pt>
                <c:pt idx="1">
                  <c:v>187.26</c:v>
                </c:pt>
                <c:pt idx="2">
                  <c:v>194.52</c:v>
                </c:pt>
                <c:pt idx="3">
                  <c:v>216.02</c:v>
                </c:pt>
                <c:pt idx="4">
                  <c:v>195.95</c:v>
                </c:pt>
              </c:numCache>
            </c:numRef>
          </c:val>
          <c:extLst>
            <c:ext xmlns:c16="http://schemas.microsoft.com/office/drawing/2014/chart" uri="{C3380CC4-5D6E-409C-BE32-E72D297353CC}">
              <c16:uniqueId val="{00000000-821E-4972-B90B-B74541AC4B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821E-4972-B90B-B74541AC4B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4" zoomScaleNormal="100" workbookViewId="0">
      <selection activeCell="CE69" sqref="CE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岡山県　赤磐市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58">
        <f>データ!$R$6</f>
        <v>42973</v>
      </c>
      <c r="AM8" s="58"/>
      <c r="AN8" s="58"/>
      <c r="AO8" s="58"/>
      <c r="AP8" s="58"/>
      <c r="AQ8" s="58"/>
      <c r="AR8" s="58"/>
      <c r="AS8" s="58"/>
      <c r="AT8" s="55">
        <f>データ!$S$6</f>
        <v>209.36</v>
      </c>
      <c r="AU8" s="56"/>
      <c r="AV8" s="56"/>
      <c r="AW8" s="56"/>
      <c r="AX8" s="56"/>
      <c r="AY8" s="56"/>
      <c r="AZ8" s="56"/>
      <c r="BA8" s="56"/>
      <c r="BB8" s="45">
        <f>データ!$T$6</f>
        <v>205.26</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91.06</v>
      </c>
      <c r="J10" s="56"/>
      <c r="K10" s="56"/>
      <c r="L10" s="56"/>
      <c r="M10" s="56"/>
      <c r="N10" s="56"/>
      <c r="O10" s="57"/>
      <c r="P10" s="45">
        <f>データ!$P$6</f>
        <v>99.31</v>
      </c>
      <c r="Q10" s="45"/>
      <c r="R10" s="45"/>
      <c r="S10" s="45"/>
      <c r="T10" s="45"/>
      <c r="U10" s="45"/>
      <c r="V10" s="45"/>
      <c r="W10" s="58">
        <f>データ!$Q$6</f>
        <v>3734</v>
      </c>
      <c r="X10" s="58"/>
      <c r="Y10" s="58"/>
      <c r="Z10" s="58"/>
      <c r="AA10" s="58"/>
      <c r="AB10" s="58"/>
      <c r="AC10" s="58"/>
      <c r="AD10" s="2"/>
      <c r="AE10" s="2"/>
      <c r="AF10" s="2"/>
      <c r="AG10" s="2"/>
      <c r="AH10" s="2"/>
      <c r="AI10" s="2"/>
      <c r="AJ10" s="2"/>
      <c r="AK10" s="2"/>
      <c r="AL10" s="58">
        <f>データ!$U$6</f>
        <v>42547</v>
      </c>
      <c r="AM10" s="58"/>
      <c r="AN10" s="58"/>
      <c r="AO10" s="58"/>
      <c r="AP10" s="58"/>
      <c r="AQ10" s="58"/>
      <c r="AR10" s="58"/>
      <c r="AS10" s="58"/>
      <c r="AT10" s="55">
        <f>データ!$V$6</f>
        <v>209.43</v>
      </c>
      <c r="AU10" s="56"/>
      <c r="AV10" s="56"/>
      <c r="AW10" s="56"/>
      <c r="AX10" s="56"/>
      <c r="AY10" s="56"/>
      <c r="AZ10" s="56"/>
      <c r="BA10" s="56"/>
      <c r="BB10" s="45">
        <f>データ!$W$6</f>
        <v>203.16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109</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rH4oO2kwRsl0E5T29uFiM2ckOQ3g0ed8HMI2MFbMva4eFkLb9mDpTjn3t3S9MhANV+YGJT2f8EeEnIF5UpjBwg==" saltValue="t6XLNvSHuTdUuYUsX2jyf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332135</v>
      </c>
      <c r="D6" s="20">
        <f t="shared" si="3"/>
        <v>46</v>
      </c>
      <c r="E6" s="20">
        <f t="shared" si="3"/>
        <v>1</v>
      </c>
      <c r="F6" s="20">
        <f t="shared" si="3"/>
        <v>0</v>
      </c>
      <c r="G6" s="20">
        <f t="shared" si="3"/>
        <v>1</v>
      </c>
      <c r="H6" s="20" t="str">
        <f t="shared" si="3"/>
        <v>岡山県　赤磐市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91.06</v>
      </c>
      <c r="P6" s="21">
        <f t="shared" si="3"/>
        <v>99.31</v>
      </c>
      <c r="Q6" s="21">
        <f t="shared" si="3"/>
        <v>3734</v>
      </c>
      <c r="R6" s="21">
        <f t="shared" si="3"/>
        <v>42973</v>
      </c>
      <c r="S6" s="21">
        <f t="shared" si="3"/>
        <v>209.36</v>
      </c>
      <c r="T6" s="21">
        <f t="shared" si="3"/>
        <v>205.26</v>
      </c>
      <c r="U6" s="21">
        <f t="shared" si="3"/>
        <v>42547</v>
      </c>
      <c r="V6" s="21">
        <f t="shared" si="3"/>
        <v>209.43</v>
      </c>
      <c r="W6" s="21">
        <f t="shared" si="3"/>
        <v>203.16</v>
      </c>
      <c r="X6" s="22">
        <f>IF(X7="",NA(),X7)</f>
        <v>110.16</v>
      </c>
      <c r="Y6" s="22">
        <f t="shared" ref="Y6:AG6" si="4">IF(Y7="",NA(),Y7)</f>
        <v>112.51</v>
      </c>
      <c r="Z6" s="22">
        <f t="shared" si="4"/>
        <v>106.27</v>
      </c>
      <c r="AA6" s="22">
        <f t="shared" si="4"/>
        <v>96.66</v>
      </c>
      <c r="AB6" s="22">
        <f t="shared" si="4"/>
        <v>104.19</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2">
        <f t="shared" si="5"/>
        <v>4.2</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1256.73</v>
      </c>
      <c r="AU6" s="22">
        <f t="shared" ref="AU6:BC6" si="6">IF(AU7="",NA(),AU7)</f>
        <v>1150.19</v>
      </c>
      <c r="AV6" s="22">
        <f t="shared" si="6"/>
        <v>1139.19</v>
      </c>
      <c r="AW6" s="22">
        <f t="shared" si="6"/>
        <v>1370.48</v>
      </c>
      <c r="AX6" s="22">
        <f t="shared" si="6"/>
        <v>1414.37</v>
      </c>
      <c r="AY6" s="22">
        <f t="shared" si="6"/>
        <v>365.18</v>
      </c>
      <c r="AZ6" s="22">
        <f t="shared" si="6"/>
        <v>327.77</v>
      </c>
      <c r="BA6" s="22">
        <f t="shared" si="6"/>
        <v>338.02</v>
      </c>
      <c r="BB6" s="22">
        <f t="shared" si="6"/>
        <v>345.94</v>
      </c>
      <c r="BC6" s="22">
        <f t="shared" si="6"/>
        <v>329.7</v>
      </c>
      <c r="BD6" s="21" t="str">
        <f>IF(BD7="","",IF(BD7="-","【-】","【"&amp;SUBSTITUTE(TEXT(BD7,"#,##0.00"),"-","△")&amp;"】"))</f>
        <v>【243.36】</v>
      </c>
      <c r="BE6" s="22">
        <f>IF(BE7="",NA(),BE7)</f>
        <v>104.29</v>
      </c>
      <c r="BF6" s="22">
        <f t="shared" ref="BF6:BN6" si="7">IF(BF7="",NA(),BF7)</f>
        <v>138.43</v>
      </c>
      <c r="BG6" s="22">
        <f t="shared" si="7"/>
        <v>81.25</v>
      </c>
      <c r="BH6" s="22">
        <f t="shared" si="7"/>
        <v>77.12</v>
      </c>
      <c r="BI6" s="22">
        <f t="shared" si="7"/>
        <v>63.76</v>
      </c>
      <c r="BJ6" s="22">
        <f t="shared" si="7"/>
        <v>371.65</v>
      </c>
      <c r="BK6" s="22">
        <f t="shared" si="7"/>
        <v>397.1</v>
      </c>
      <c r="BL6" s="22">
        <f t="shared" si="7"/>
        <v>379.91</v>
      </c>
      <c r="BM6" s="22">
        <f t="shared" si="7"/>
        <v>386.61</v>
      </c>
      <c r="BN6" s="22">
        <f t="shared" si="7"/>
        <v>381.56</v>
      </c>
      <c r="BO6" s="21" t="str">
        <f>IF(BO7="","",IF(BO7="-","【-】","【"&amp;SUBSTITUTE(TEXT(BO7,"#,##0.00"),"-","△")&amp;"】"))</f>
        <v>【265.93】</v>
      </c>
      <c r="BP6" s="22">
        <f>IF(BP7="",NA(),BP7)</f>
        <v>100.43</v>
      </c>
      <c r="BQ6" s="22">
        <f t="shared" ref="BQ6:BY6" si="8">IF(BQ7="",NA(),BQ7)</f>
        <v>66.290000000000006</v>
      </c>
      <c r="BR6" s="22">
        <f t="shared" si="8"/>
        <v>97.69</v>
      </c>
      <c r="BS6" s="22">
        <f t="shared" si="8"/>
        <v>88.18</v>
      </c>
      <c r="BT6" s="22">
        <f t="shared" si="8"/>
        <v>97.3</v>
      </c>
      <c r="BU6" s="22">
        <f t="shared" si="8"/>
        <v>98.77</v>
      </c>
      <c r="BV6" s="22">
        <f t="shared" si="8"/>
        <v>95.79</v>
      </c>
      <c r="BW6" s="22">
        <f t="shared" si="8"/>
        <v>98.3</v>
      </c>
      <c r="BX6" s="22">
        <f t="shared" si="8"/>
        <v>93.82</v>
      </c>
      <c r="BY6" s="22">
        <f t="shared" si="8"/>
        <v>95.04</v>
      </c>
      <c r="BZ6" s="21" t="str">
        <f>IF(BZ7="","",IF(BZ7="-","【-】","【"&amp;SUBSTITUTE(TEXT(BZ7,"#,##0.00"),"-","△")&amp;"】"))</f>
        <v>【97.82】</v>
      </c>
      <c r="CA6" s="22">
        <f>IF(CA7="",NA(),CA7)</f>
        <v>188.72</v>
      </c>
      <c r="CB6" s="22">
        <f t="shared" ref="CB6:CJ6" si="9">IF(CB7="",NA(),CB7)</f>
        <v>187.26</v>
      </c>
      <c r="CC6" s="22">
        <f t="shared" si="9"/>
        <v>194.52</v>
      </c>
      <c r="CD6" s="22">
        <f t="shared" si="9"/>
        <v>216.02</v>
      </c>
      <c r="CE6" s="22">
        <f t="shared" si="9"/>
        <v>195.95</v>
      </c>
      <c r="CF6" s="22">
        <f t="shared" si="9"/>
        <v>173.67</v>
      </c>
      <c r="CG6" s="22">
        <f t="shared" si="9"/>
        <v>171.13</v>
      </c>
      <c r="CH6" s="22">
        <f t="shared" si="9"/>
        <v>173.7</v>
      </c>
      <c r="CI6" s="22">
        <f t="shared" si="9"/>
        <v>178.94</v>
      </c>
      <c r="CJ6" s="22">
        <f t="shared" si="9"/>
        <v>180.19</v>
      </c>
      <c r="CK6" s="21" t="str">
        <f>IF(CK7="","",IF(CK7="-","【-】","【"&amp;SUBSTITUTE(TEXT(CK7,"#,##0.00"),"-","△")&amp;"】"))</f>
        <v>【177.56】</v>
      </c>
      <c r="CL6" s="22">
        <f>IF(CL7="",NA(),CL7)</f>
        <v>48.54</v>
      </c>
      <c r="CM6" s="22">
        <f t="shared" ref="CM6:CU6" si="10">IF(CM7="",NA(),CM7)</f>
        <v>49.26</v>
      </c>
      <c r="CN6" s="22">
        <f t="shared" si="10"/>
        <v>49.98</v>
      </c>
      <c r="CO6" s="22">
        <f t="shared" si="10"/>
        <v>49.41</v>
      </c>
      <c r="CP6" s="22">
        <f t="shared" si="10"/>
        <v>48.31</v>
      </c>
      <c r="CQ6" s="22">
        <f t="shared" si="10"/>
        <v>59.67</v>
      </c>
      <c r="CR6" s="22">
        <f t="shared" si="10"/>
        <v>60.12</v>
      </c>
      <c r="CS6" s="22">
        <f t="shared" si="10"/>
        <v>60.34</v>
      </c>
      <c r="CT6" s="22">
        <f t="shared" si="10"/>
        <v>59.54</v>
      </c>
      <c r="CU6" s="22">
        <f t="shared" si="10"/>
        <v>59.26</v>
      </c>
      <c r="CV6" s="21" t="str">
        <f>IF(CV7="","",IF(CV7="-","【-】","【"&amp;SUBSTITUTE(TEXT(CV7,"#,##0.00"),"-","△")&amp;"】"))</f>
        <v>【59.81】</v>
      </c>
      <c r="CW6" s="22">
        <f>IF(CW7="",NA(),CW7)</f>
        <v>86.89</v>
      </c>
      <c r="CX6" s="22">
        <f t="shared" ref="CX6:DF6" si="11">IF(CX7="",NA(),CX7)</f>
        <v>87.97</v>
      </c>
      <c r="CY6" s="22">
        <f t="shared" si="11"/>
        <v>86.93</v>
      </c>
      <c r="CZ6" s="22">
        <f t="shared" si="11"/>
        <v>80.010000000000005</v>
      </c>
      <c r="DA6" s="22">
        <f t="shared" si="11"/>
        <v>86.43</v>
      </c>
      <c r="DB6" s="22">
        <f t="shared" si="11"/>
        <v>84.6</v>
      </c>
      <c r="DC6" s="22">
        <f t="shared" si="11"/>
        <v>84.24</v>
      </c>
      <c r="DD6" s="22">
        <f t="shared" si="11"/>
        <v>84.19</v>
      </c>
      <c r="DE6" s="22">
        <f t="shared" si="11"/>
        <v>83.93</v>
      </c>
      <c r="DF6" s="22">
        <f t="shared" si="11"/>
        <v>83.84</v>
      </c>
      <c r="DG6" s="21" t="str">
        <f>IF(DG7="","",IF(DG7="-","【-】","【"&amp;SUBSTITUTE(TEXT(DG7,"#,##0.00"),"-","△")&amp;"】"))</f>
        <v>【89.42】</v>
      </c>
      <c r="DH6" s="22">
        <f>IF(DH7="",NA(),DH7)</f>
        <v>58.42</v>
      </c>
      <c r="DI6" s="22">
        <f t="shared" ref="DI6:DQ6" si="12">IF(DI7="",NA(),DI7)</f>
        <v>59.94</v>
      </c>
      <c r="DJ6" s="22">
        <f t="shared" si="12"/>
        <v>61.26</v>
      </c>
      <c r="DK6" s="22">
        <f t="shared" si="12"/>
        <v>62.59</v>
      </c>
      <c r="DL6" s="22">
        <f t="shared" si="12"/>
        <v>63.34</v>
      </c>
      <c r="DM6" s="22">
        <f t="shared" si="12"/>
        <v>48.17</v>
      </c>
      <c r="DN6" s="22">
        <f t="shared" si="12"/>
        <v>48.83</v>
      </c>
      <c r="DO6" s="22">
        <f t="shared" si="12"/>
        <v>49.96</v>
      </c>
      <c r="DP6" s="22">
        <f t="shared" si="12"/>
        <v>50.82</v>
      </c>
      <c r="DQ6" s="22">
        <f t="shared" si="12"/>
        <v>51.82</v>
      </c>
      <c r="DR6" s="21" t="str">
        <f>IF(DR7="","",IF(DR7="-","【-】","【"&amp;SUBSTITUTE(TEXT(DR7,"#,##0.00"),"-","△")&amp;"】"))</f>
        <v>【52.02】</v>
      </c>
      <c r="DS6" s="22">
        <f>IF(DS7="",NA(),DS7)</f>
        <v>14.08</v>
      </c>
      <c r="DT6" s="22">
        <f t="shared" ref="DT6:EB6" si="13">IF(DT7="",NA(),DT7)</f>
        <v>13.81</v>
      </c>
      <c r="DU6" s="22">
        <f t="shared" si="13"/>
        <v>40.119999999999997</v>
      </c>
      <c r="DV6" s="22">
        <f t="shared" si="13"/>
        <v>52.87</v>
      </c>
      <c r="DW6" s="22">
        <f t="shared" si="13"/>
        <v>53.2</v>
      </c>
      <c r="DX6" s="22">
        <f t="shared" si="13"/>
        <v>17.12</v>
      </c>
      <c r="DY6" s="22">
        <f t="shared" si="13"/>
        <v>18.18</v>
      </c>
      <c r="DZ6" s="22">
        <f t="shared" si="13"/>
        <v>19.32</v>
      </c>
      <c r="EA6" s="22">
        <f t="shared" si="13"/>
        <v>21.16</v>
      </c>
      <c r="EB6" s="22">
        <f t="shared" si="13"/>
        <v>22.72</v>
      </c>
      <c r="EC6" s="21" t="str">
        <f>IF(EC7="","",IF(EC7="-","【-】","【"&amp;SUBSTITUTE(TEXT(EC7,"#,##0.00"),"-","△")&amp;"】"))</f>
        <v>【25.37】</v>
      </c>
      <c r="ED6" s="22">
        <f>IF(ED7="",NA(),ED7)</f>
        <v>0.1</v>
      </c>
      <c r="EE6" s="22">
        <f t="shared" ref="EE6:EM6" si="14">IF(EE7="",NA(),EE7)</f>
        <v>0.27</v>
      </c>
      <c r="EF6" s="22">
        <f t="shared" si="14"/>
        <v>0.22</v>
      </c>
      <c r="EG6" s="22">
        <f t="shared" si="14"/>
        <v>0.11</v>
      </c>
      <c r="EH6" s="22">
        <f t="shared" si="14"/>
        <v>0.26</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332135</v>
      </c>
      <c r="D7" s="24">
        <v>46</v>
      </c>
      <c r="E7" s="24">
        <v>1</v>
      </c>
      <c r="F7" s="24">
        <v>0</v>
      </c>
      <c r="G7" s="24">
        <v>1</v>
      </c>
      <c r="H7" s="24" t="s">
        <v>93</v>
      </c>
      <c r="I7" s="24" t="s">
        <v>94</v>
      </c>
      <c r="J7" s="24" t="s">
        <v>95</v>
      </c>
      <c r="K7" s="24" t="s">
        <v>96</v>
      </c>
      <c r="L7" s="24" t="s">
        <v>97</v>
      </c>
      <c r="M7" s="24" t="s">
        <v>98</v>
      </c>
      <c r="N7" s="25" t="s">
        <v>99</v>
      </c>
      <c r="O7" s="25">
        <v>91.06</v>
      </c>
      <c r="P7" s="25">
        <v>99.31</v>
      </c>
      <c r="Q7" s="25">
        <v>3734</v>
      </c>
      <c r="R7" s="25">
        <v>42973</v>
      </c>
      <c r="S7" s="25">
        <v>209.36</v>
      </c>
      <c r="T7" s="25">
        <v>205.26</v>
      </c>
      <c r="U7" s="25">
        <v>42547</v>
      </c>
      <c r="V7" s="25">
        <v>209.43</v>
      </c>
      <c r="W7" s="25">
        <v>203.16</v>
      </c>
      <c r="X7" s="25">
        <v>110.16</v>
      </c>
      <c r="Y7" s="25">
        <v>112.51</v>
      </c>
      <c r="Z7" s="25">
        <v>106.27</v>
      </c>
      <c r="AA7" s="25">
        <v>96.66</v>
      </c>
      <c r="AB7" s="25">
        <v>104.19</v>
      </c>
      <c r="AC7" s="25">
        <v>109.01</v>
      </c>
      <c r="AD7" s="25">
        <v>108.83</v>
      </c>
      <c r="AE7" s="25">
        <v>109.23</v>
      </c>
      <c r="AF7" s="25">
        <v>108.04</v>
      </c>
      <c r="AG7" s="25">
        <v>107.49</v>
      </c>
      <c r="AH7" s="25">
        <v>108.24</v>
      </c>
      <c r="AI7" s="25">
        <v>0</v>
      </c>
      <c r="AJ7" s="25">
        <v>0</v>
      </c>
      <c r="AK7" s="25">
        <v>0</v>
      </c>
      <c r="AL7" s="25">
        <v>4.2</v>
      </c>
      <c r="AM7" s="25">
        <v>0</v>
      </c>
      <c r="AN7" s="25">
        <v>3.7</v>
      </c>
      <c r="AO7" s="25">
        <v>4.34</v>
      </c>
      <c r="AP7" s="25">
        <v>4.6900000000000004</v>
      </c>
      <c r="AQ7" s="25">
        <v>4.72</v>
      </c>
      <c r="AR7" s="25">
        <v>5.76</v>
      </c>
      <c r="AS7" s="25">
        <v>1.5</v>
      </c>
      <c r="AT7" s="25">
        <v>1256.73</v>
      </c>
      <c r="AU7" s="25">
        <v>1150.19</v>
      </c>
      <c r="AV7" s="25">
        <v>1139.19</v>
      </c>
      <c r="AW7" s="25">
        <v>1370.48</v>
      </c>
      <c r="AX7" s="25">
        <v>1414.37</v>
      </c>
      <c r="AY7" s="25">
        <v>365.18</v>
      </c>
      <c r="AZ7" s="25">
        <v>327.77</v>
      </c>
      <c r="BA7" s="25">
        <v>338.02</v>
      </c>
      <c r="BB7" s="25">
        <v>345.94</v>
      </c>
      <c r="BC7" s="25">
        <v>329.7</v>
      </c>
      <c r="BD7" s="25">
        <v>243.36</v>
      </c>
      <c r="BE7" s="25">
        <v>104.29</v>
      </c>
      <c r="BF7" s="25">
        <v>138.43</v>
      </c>
      <c r="BG7" s="25">
        <v>81.25</v>
      </c>
      <c r="BH7" s="25">
        <v>77.12</v>
      </c>
      <c r="BI7" s="25">
        <v>63.76</v>
      </c>
      <c r="BJ7" s="25">
        <v>371.65</v>
      </c>
      <c r="BK7" s="25">
        <v>397.1</v>
      </c>
      <c r="BL7" s="25">
        <v>379.91</v>
      </c>
      <c r="BM7" s="25">
        <v>386.61</v>
      </c>
      <c r="BN7" s="25">
        <v>381.56</v>
      </c>
      <c r="BO7" s="25">
        <v>265.93</v>
      </c>
      <c r="BP7" s="25">
        <v>100.43</v>
      </c>
      <c r="BQ7" s="25">
        <v>66.290000000000006</v>
      </c>
      <c r="BR7" s="25">
        <v>97.69</v>
      </c>
      <c r="BS7" s="25">
        <v>88.18</v>
      </c>
      <c r="BT7" s="25">
        <v>97.3</v>
      </c>
      <c r="BU7" s="25">
        <v>98.77</v>
      </c>
      <c r="BV7" s="25">
        <v>95.79</v>
      </c>
      <c r="BW7" s="25">
        <v>98.3</v>
      </c>
      <c r="BX7" s="25">
        <v>93.82</v>
      </c>
      <c r="BY7" s="25">
        <v>95.04</v>
      </c>
      <c r="BZ7" s="25">
        <v>97.82</v>
      </c>
      <c r="CA7" s="25">
        <v>188.72</v>
      </c>
      <c r="CB7" s="25">
        <v>187.26</v>
      </c>
      <c r="CC7" s="25">
        <v>194.52</v>
      </c>
      <c r="CD7" s="25">
        <v>216.02</v>
      </c>
      <c r="CE7" s="25">
        <v>195.95</v>
      </c>
      <c r="CF7" s="25">
        <v>173.67</v>
      </c>
      <c r="CG7" s="25">
        <v>171.13</v>
      </c>
      <c r="CH7" s="25">
        <v>173.7</v>
      </c>
      <c r="CI7" s="25">
        <v>178.94</v>
      </c>
      <c r="CJ7" s="25">
        <v>180.19</v>
      </c>
      <c r="CK7" s="25">
        <v>177.56</v>
      </c>
      <c r="CL7" s="25">
        <v>48.54</v>
      </c>
      <c r="CM7" s="25">
        <v>49.26</v>
      </c>
      <c r="CN7" s="25">
        <v>49.98</v>
      </c>
      <c r="CO7" s="25">
        <v>49.41</v>
      </c>
      <c r="CP7" s="25">
        <v>48.31</v>
      </c>
      <c r="CQ7" s="25">
        <v>59.67</v>
      </c>
      <c r="CR7" s="25">
        <v>60.12</v>
      </c>
      <c r="CS7" s="25">
        <v>60.34</v>
      </c>
      <c r="CT7" s="25">
        <v>59.54</v>
      </c>
      <c r="CU7" s="25">
        <v>59.26</v>
      </c>
      <c r="CV7" s="25">
        <v>59.81</v>
      </c>
      <c r="CW7" s="25">
        <v>86.89</v>
      </c>
      <c r="CX7" s="25">
        <v>87.97</v>
      </c>
      <c r="CY7" s="25">
        <v>86.93</v>
      </c>
      <c r="CZ7" s="25">
        <v>80.010000000000005</v>
      </c>
      <c r="DA7" s="25">
        <v>86.43</v>
      </c>
      <c r="DB7" s="25">
        <v>84.6</v>
      </c>
      <c r="DC7" s="25">
        <v>84.24</v>
      </c>
      <c r="DD7" s="25">
        <v>84.19</v>
      </c>
      <c r="DE7" s="25">
        <v>83.93</v>
      </c>
      <c r="DF7" s="25">
        <v>83.84</v>
      </c>
      <c r="DG7" s="25">
        <v>89.42</v>
      </c>
      <c r="DH7" s="25">
        <v>58.42</v>
      </c>
      <c r="DI7" s="25">
        <v>59.94</v>
      </c>
      <c r="DJ7" s="25">
        <v>61.26</v>
      </c>
      <c r="DK7" s="25">
        <v>62.59</v>
      </c>
      <c r="DL7" s="25">
        <v>63.34</v>
      </c>
      <c r="DM7" s="25">
        <v>48.17</v>
      </c>
      <c r="DN7" s="25">
        <v>48.83</v>
      </c>
      <c r="DO7" s="25">
        <v>49.96</v>
      </c>
      <c r="DP7" s="25">
        <v>50.82</v>
      </c>
      <c r="DQ7" s="25">
        <v>51.82</v>
      </c>
      <c r="DR7" s="25">
        <v>52.02</v>
      </c>
      <c r="DS7" s="25">
        <v>14.08</v>
      </c>
      <c r="DT7" s="25">
        <v>13.81</v>
      </c>
      <c r="DU7" s="25">
        <v>40.119999999999997</v>
      </c>
      <c r="DV7" s="25">
        <v>52.87</v>
      </c>
      <c r="DW7" s="25">
        <v>53.2</v>
      </c>
      <c r="DX7" s="25">
        <v>17.12</v>
      </c>
      <c r="DY7" s="25">
        <v>18.18</v>
      </c>
      <c r="DZ7" s="25">
        <v>19.32</v>
      </c>
      <c r="EA7" s="25">
        <v>21.16</v>
      </c>
      <c r="EB7" s="25">
        <v>22.72</v>
      </c>
      <c r="EC7" s="25">
        <v>25.37</v>
      </c>
      <c r="ED7" s="25">
        <v>0.1</v>
      </c>
      <c r="EE7" s="25">
        <v>0.27</v>
      </c>
      <c r="EF7" s="25">
        <v>0.22</v>
      </c>
      <c r="EG7" s="25">
        <v>0.11</v>
      </c>
      <c r="EH7" s="25">
        <v>0.26</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　千津子</cp:lastModifiedBy>
  <dcterms:created xsi:type="dcterms:W3CDTF">2025-01-24T06:53:23Z</dcterms:created>
  <dcterms:modified xsi:type="dcterms:W3CDTF">2025-01-28T07:48:50Z</dcterms:modified>
  <cp:category/>
</cp:coreProperties>
</file>