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3下水道\220：財務\010：財務全般\経営比較分析(下水道)\経営比較分析R8.1.20\財政課提出\"/>
    </mc:Choice>
  </mc:AlternateContent>
  <workbookProtection workbookAlgorithmName="SHA-512" workbookHashValue="NK1JkIRzpYD9RZUgKQxHD9wrrhv1Og0s6R4jJF+uM7WThIvSECTkcp5T34SBbUBxDNHDs/MuZNNfLm3ndK5RiQ==" workbookSaltValue="om9uemcsj8vmWwhllD4Dj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<sst xmlns="http://schemas.openxmlformats.org/spreadsheetml/2006/main" count="231" uniqueCount="116">
  <si>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</si>
  <si>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</si>
  <si>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</si>
  <si>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</si>
  <si>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</si>
  <si>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</si>
  <si>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</si>
  <si>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</si>
  <si>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</si>
  <si>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</si>
  <si>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</si>
  <si>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</si>
  <si>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</si>
  <si>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</si>
  <si>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</si>
  <si>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</si>
  <si>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</si>
  <si>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</si>
  <si>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</si>
  <si>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</si>
  <si>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</si>
  <si>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</si>
  <si>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</si>
  <si>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</si>
  <si>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</si>
  <si>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</si>
  <si>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</si>
  <si>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</si>
  <si>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</si>
  <si>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</si>
  <si>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</si>
  <si>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</si>
  <si>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</si>
  <si>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</si>
  <si>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</si>
  <si>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</si>
  <si>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</si>
  <si>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</si>
  <si>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</si>
  <si>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</si>
  <si>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</si>
  <si>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</si>
  <si>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</si>
  <si>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</si>
  <si>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</si>
  <si>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</si>
  <si>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</si>
  <si>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</si>
  <si>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</si>
  <si>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</si>
  <si>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</si>
  <si>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</si>
  <si>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</si>
  <si>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</si>
  <si>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</si>
  <si>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</si>
  <si>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</si>
  <si>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</si>
  <si>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</si>
  <si>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</si>
  <si>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</si>
  <si>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</si>
  <si>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</si>
  <si>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</si>
  <si>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</si>
  <si>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</si>
  <si>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</si>
  <si>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</si>
  <si>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</si>
  <si>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</si>
  <si>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</si>
  <si>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</si>
  <si>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</si>
  <si>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</si>
  <si>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</si>
  <si>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</si>
  <si>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</si>
  <si>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</si>
  <si>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</si>
  <si>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</si>
  <si>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</si>
  <si>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</si>
  <si>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</si>
  <si>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</si>
  <si>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</si>
  <si>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</si>
  <si>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</si>
  <si>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</si>
  <si>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</si>
  <si>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</si>
  <si>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</si>
  <si>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</si>
  <si>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</si>
  <si>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</si>
  <si>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</si>
  <si>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</si>
  <si>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赤磐市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</si>
  <si>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</si>
  <si>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</si>
  <si>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</si>
  <si>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</si>
  <si>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</si>
  <si>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</si>
  <si>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</si>
  <si>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</si>
  <si>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</si>
  <si>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</si>
  <si>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</si>
  <si>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</si>
  <si>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</si>
  <si>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</si>
  <si>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</si>
  <si>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</si>
  <si>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有形固定資産減価償却率は、類似団体平均値より下回っているが、法適用以前の償却について指標に反映されていないため、注意しておく必要がある。
　供用開始から20年以上経過する施設もあり、機械設備等については修繕対応している状況である。今後は、最適整備構想等に基づき施設の長寿命化を推進していく予定である。
</t>
    <phoneticPr fontId="4"/>
  </si>
  <si>
    <t>　農村地域の水質保全を目的としたものであり、公共性が高く過疎地域でもあるため、健全な経営が困難な状況である。今後、老朽化の改善等にも費用がかかることが想定されるため、施設の機能保全を図りつつ施設の広域化、共同化等を検討しながら、より一層の効率的な運転管理に努める。</t>
    <phoneticPr fontId="4"/>
  </si>
  <si>
    <t xml:space="preserve">　経常収支比率について、100％を上回ることができたが、一般会計からの繰入金の影響も大きく、引き続き100％を超えるよう経営努力をしていきたい。
　累積欠損金比率については、引き続き類似団体平均値を大きく上回る欠損となっている。一般会計からの繰入の見直しを含めて、早期に欠損金の処理を進めていきたい。
　流動比率について、昨年同様100％を上回ることができた。引き続き100％以上に努めたい。
　企業債残高対事業規模比率について、企業債残高に対して今後も一般会計からの元金償還に係る繰入が予定されていることにより類似団体平均値よりも低水準になっていると考えられる。一般会計の財政状況等を踏まえながら比率の増減に注意していきたい。
　経費回収率について、類似団体平均値よりも低い水準となっており、厳しい状況が続いている。抜本的な改善は難しいが、引き続きより一層の経費削減と水洗化促進による使用料収入の増加に努める必要がある。
　汚水処理原価について、電力価格の高騰、処理場の維持管理にかかる修繕費や委託料の影響により、高い水準であると考えられる。引き続きコスト削減に努めたい。
　施設利用率について、人口減少等により施設利用率の改善等は困難と考えられ、中長期的な観点から広域化、共同化等検討していく必要がある。
　水洗化率について、接続対象となる人口の減少及び高齢化等により、大きな増加は期待できないが、普及・啓蒙活動に努めた結果、令和６年度では類似団体平均値よりも高い水準となった。引き続き当該取組を進めていく。
</t>
    <rPh sb="163" eb="165">
      <t>ドウヨウ</t>
    </rPh>
    <rPh sb="256" eb="258">
      <t>ルイジ</t>
    </rPh>
    <rPh sb="258" eb="260">
      <t>ダンタイ</t>
    </rPh>
    <rPh sb="260" eb="263">
      <t>ヘイキンチ</t>
    </rPh>
    <rPh sb="266" eb="269">
      <t>テイスイジュン</t>
    </rPh>
    <rPh sb="612" eb="614">
      <t>ケッカ</t>
    </rPh>
    <rPh sb="615" eb="617">
      <t>レイワ</t>
    </rPh>
    <rPh sb="618" eb="620">
      <t>ネンド</t>
    </rPh>
    <rPh sb="622" eb="624">
      <t>ルイジ</t>
    </rPh>
    <rPh sb="624" eb="626">
      <t>ダンタイ</t>
    </rPh>
    <rPh sb="626" eb="629">
      <t>ヘイキンチ</t>
    </rPh>
    <rPh sb="632" eb="633">
      <t>タカ</t>
    </rPh>
    <rPh sb="634" eb="636">
      <t>スイジュン</t>
    </rPh>
    <rPh sb="641" eb="642">
      <t>ヒ</t>
    </rPh>
    <rPh sb="643" eb="644">
      <t>ツヅ</t>
    </rPh>
    <rPh sb="645" eb="647">
      <t>トウガイ</t>
    </rPh>
    <rPh sb="647" eb="648">
      <t>ト</t>
    </rPh>
    <rPh sb="648" eb="649">
      <t>ク</t>
    </rPh>
    <rPh sb="650" eb="65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</si>
</sst>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04-4010-BCE3-CFC99C2980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204-4010-BCE3-CFC99C2980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21.55</c:v>
                </c:pt>
                <c:pt idx="1">
                  <c:v>20.5</c:v>
                </c:pt>
                <c:pt idx="2">
                  <c:v>21.49</c:v>
                </c:pt>
                <c:pt idx="3">
                  <c:v>19.68</c:v>
                </c:pt>
                <c:pt idx="4">
                  <c:v>22.17</c:v>
                </c:pt>
              </c:numCache>
            </c:numRef>
          </c:val>
          <c:extLst>
            <c:ext xmlns:c16="http://schemas.microsoft.com/office/drawing/2014/chart" uri="{C3380CC4-5D6E-409C-BE32-E72D297353CC}">
              <c16:uniqueId val="{00000000-6682-483D-9E62-EE8431784A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682-483D-9E62-EE8431784A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79.19</c:v>
                </c:pt>
                <c:pt idx="1">
                  <c:v>81.900000000000006</c:v>
                </c:pt>
                <c:pt idx="2">
                  <c:v>81.23</c:v>
                </c:pt>
                <c:pt idx="3">
                  <c:v>82.71</c:v>
                </c:pt>
                <c:pt idx="4">
                  <c:v>84.27</c:v>
                </c:pt>
              </c:numCache>
            </c:numRef>
          </c:val>
          <c:extLst>
            <c:ext xmlns:c16="http://schemas.microsoft.com/office/drawing/2014/chart" uri="{C3380CC4-5D6E-409C-BE32-E72D297353CC}">
              <c16:uniqueId val="{00000000-01A6-4F7D-A39B-804C40FE68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01A6-4F7D-A39B-804C40FE68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95.35</c:v>
                </c:pt>
                <c:pt idx="1">
                  <c:v>70.17</c:v>
                </c:pt>
                <c:pt idx="2">
                  <c:v>97.61</c:v>
                </c:pt>
                <c:pt idx="3">
                  <c:v>111.74</c:v>
                </c:pt>
                <c:pt idx="4">
                  <c:v>105.75</c:v>
                </c:pt>
              </c:numCache>
            </c:numRef>
          </c:val>
          <c:extLst>
            <c:ext xmlns:c16="http://schemas.microsoft.com/office/drawing/2014/chart" uri="{C3380CC4-5D6E-409C-BE32-E72D297353CC}">
              <c16:uniqueId val="{00000000-9D5B-4619-9662-0F881EA16B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9D5B-4619-9662-0F881EA16B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4.3499999999999996</c:v>
                </c:pt>
                <c:pt idx="1">
                  <c:v>8.7100000000000009</c:v>
                </c:pt>
                <c:pt idx="2">
                  <c:v>12.5</c:v>
                </c:pt>
                <c:pt idx="3">
                  <c:v>16.170000000000002</c:v>
                </c:pt>
                <c:pt idx="4">
                  <c:v>19.8</c:v>
                </c:pt>
              </c:numCache>
            </c:numRef>
          </c:val>
          <c:extLst>
            <c:ext xmlns:c16="http://schemas.microsoft.com/office/drawing/2014/chart" uri="{C3380CC4-5D6E-409C-BE32-E72D297353CC}">
              <c16:uniqueId val="{00000000-29E5-4703-8FBB-5F5E2FD2C0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9E5-4703-8FBB-5F5E2FD2C0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B2-482B-B3FF-9B1962D9C1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0B2-482B-B3FF-9B1962D9C1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81.12</c:v>
                </c:pt>
                <c:pt idx="1">
                  <c:v>525.86</c:v>
                </c:pt>
                <c:pt idx="2">
                  <c:v>635.59</c:v>
                </c:pt>
                <c:pt idx="3">
                  <c:v>451.05</c:v>
                </c:pt>
                <c:pt idx="4">
                  <c:v>370.52</c:v>
                </c:pt>
              </c:numCache>
            </c:numRef>
          </c:val>
          <c:extLst>
            <c:ext xmlns:c16="http://schemas.microsoft.com/office/drawing/2014/chart" uri="{C3380CC4-5D6E-409C-BE32-E72D297353CC}">
              <c16:uniqueId val="{00000000-6BF2-42CB-B757-A7AD0B235F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6BF2-42CB-B757-A7AD0B235F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76.08</c:v>
                </c:pt>
                <c:pt idx="1">
                  <c:v>73.67</c:v>
                </c:pt>
                <c:pt idx="2">
                  <c:v>75.11</c:v>
                </c:pt>
                <c:pt idx="3">
                  <c:v>100.45</c:v>
                </c:pt>
                <c:pt idx="4">
                  <c:v>111.42</c:v>
                </c:pt>
              </c:numCache>
            </c:numRef>
          </c:val>
          <c:extLst>
            <c:ext xmlns:c16="http://schemas.microsoft.com/office/drawing/2014/chart" uri="{C3380CC4-5D6E-409C-BE32-E72D297353CC}">
              <c16:uniqueId val="{00000000-6128-484F-B9C9-CEEB312D77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6128-484F-B9C9-CEEB312D77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1326.41</c:v>
                </c:pt>
                <c:pt idx="1">
                  <c:v>148.5</c:v>
                </c:pt>
                <c:pt idx="2">
                  <c:v>362.13</c:v>
                </c:pt>
                <c:pt idx="3">
                  <c:v>136.5</c:v>
                </c:pt>
                <c:pt idx="4">
                  <c:v>290.52999999999997</c:v>
                </c:pt>
              </c:numCache>
            </c:numRef>
          </c:val>
          <c:extLst>
            <c:ext xmlns:c16="http://schemas.microsoft.com/office/drawing/2014/chart" uri="{C3380CC4-5D6E-409C-BE32-E72D297353CC}">
              <c16:uniqueId val="{00000000-4E40-4F71-AD1F-BE233253EC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E40-4F71-AD1F-BE233253EC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18.579999999999998</c:v>
                </c:pt>
                <c:pt idx="1">
                  <c:v>25.48</c:v>
                </c:pt>
                <c:pt idx="2">
                  <c:v>21.84</c:v>
                </c:pt>
                <c:pt idx="3">
                  <c:v>26.14</c:v>
                </c:pt>
                <c:pt idx="4">
                  <c:v>16.62</c:v>
                </c:pt>
              </c:numCache>
            </c:numRef>
          </c:val>
          <c:extLst>
            <c:ext xmlns:c16="http://schemas.microsoft.com/office/drawing/2014/chart" uri="{C3380CC4-5D6E-409C-BE32-E72D297353CC}">
              <c16:uniqueId val="{00000000-F0C1-449F-9652-6FB2209041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0C1-449F-9652-6FB2209041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784.18</c:v>
                </c:pt>
                <c:pt idx="1">
                  <c:v>575.74</c:v>
                </c:pt>
                <c:pt idx="2">
                  <c:v>674.06</c:v>
                </c:pt>
                <c:pt idx="3">
                  <c:v>564.75</c:v>
                </c:pt>
                <c:pt idx="4">
                  <c:v>891.3</c:v>
                </c:pt>
              </c:numCache>
            </c:numRef>
          </c:val>
          <c:extLst>
            <c:ext xmlns:c16="http://schemas.microsoft.com/office/drawing/2014/chart" uri="{C3380CC4-5D6E-409C-BE32-E72D297353CC}">
              <c16:uniqueId val="{00000000-855B-403D-8318-C57AD42B00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55B-403D-8318-C57AD42B00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7" zoomScaleNormal="100" workbookViewId="0">
      <selection activeCell="BJ31" sqref="BJ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岡山県　赤磐市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42490</v>
      </c>
      <c r="AM8" s="41"/>
      <c r="AN8" s="41"/>
      <c r="AO8" s="41"/>
      <c r="AP8" s="41"/>
      <c r="AQ8" s="41"/>
      <c r="AR8" s="41"/>
      <c r="AS8" s="41"/>
      <c r="AT8" s="34">
        <f>データ!T6</f>
        <v>209.36</v>
      </c>
      <c r="AU8" s="34"/>
      <c r="AV8" s="34"/>
      <c r="AW8" s="34"/>
      <c r="AX8" s="34"/>
      <c r="AY8" s="34"/>
      <c r="AZ8" s="34"/>
      <c r="BA8" s="34"/>
      <c r="BB8" s="34">
        <f>データ!U6</f>
        <v>202.95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79.33</v>
      </c>
      <c r="J10" s="34"/>
      <c r="K10" s="34"/>
      <c r="L10" s="34"/>
      <c r="M10" s="34"/>
      <c r="N10" s="34"/>
      <c r="O10" s="34"/>
      <c r="P10" s="34">
        <f>データ!P6</f>
        <v>1.59</v>
      </c>
      <c r="Q10" s="34"/>
      <c r="R10" s="34"/>
      <c r="S10" s="34"/>
      <c r="T10" s="34"/>
      <c r="U10" s="34"/>
      <c r="V10" s="34"/>
      <c r="W10" s="34">
        <f>データ!Q6</f>
        <v>99.96</v>
      </c>
      <c r="X10" s="34"/>
      <c r="Y10" s="34"/>
      <c r="Z10" s="34"/>
      <c r="AA10" s="34"/>
      <c r="AB10" s="34"/>
      <c r="AC10" s="34"/>
      <c r="AD10" s="41">
        <f>データ!R6</f>
        <v>3003</v>
      </c>
      <c r="AE10" s="41"/>
      <c r="AF10" s="41"/>
      <c r="AG10" s="41"/>
      <c r="AH10" s="41"/>
      <c r="AI10" s="41"/>
      <c r="AJ10" s="41"/>
      <c r="AK10" s="2"/>
      <c r="AL10" s="41">
        <f>データ!V6</f>
        <v>674</v>
      </c>
      <c r="AM10" s="41"/>
      <c r="AN10" s="41"/>
      <c r="AO10" s="41"/>
      <c r="AP10" s="41"/>
      <c r="AQ10" s="41"/>
      <c r="AR10" s="41"/>
      <c r="AS10" s="41"/>
      <c r="AT10" s="34">
        <f>データ!W6</f>
        <v>0.3</v>
      </c>
      <c r="AU10" s="34"/>
      <c r="AV10" s="34"/>
      <c r="AW10" s="34"/>
      <c r="AX10" s="34"/>
      <c r="AY10" s="34"/>
      <c r="AZ10" s="34"/>
      <c r="BA10" s="34"/>
      <c r="BB10" s="34">
        <f>データ!X6</f>
        <v>2246.67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Ed3h0u193A7NkBz/hFk0UgxsZNmT1y0RnUSBcRyifoY1vdD25PoePEl5PG/q5W9a9irHddx0n6Y+XrfcpcI0A==" saltValue="GCBUpaW8yfmvmubQ5vmv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332135</v>
      </c>
      <c r="D6" s="19">
        <f t="shared" si="3"/>
        <v>46</v>
      </c>
      <c r="E6" s="19">
        <f t="shared" si="3"/>
        <v>17</v>
      </c>
      <c r="F6" s="19">
        <f t="shared" si="3"/>
        <v>5</v>
      </c>
      <c r="G6" s="19">
        <f t="shared" si="3"/>
        <v>0</v>
      </c>
      <c r="H6" s="19" t="str">
        <f t="shared" si="3"/>
        <v>岡山県　赤磐市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79.33</v>
      </c>
      <c r="P6" s="20">
        <f t="shared" si="3"/>
        <v>1.59</v>
      </c>
      <c r="Q6" s="20">
        <f t="shared" si="3"/>
        <v>99.96</v>
      </c>
      <c r="R6" s="20">
        <f t="shared" si="3"/>
        <v>3003</v>
      </c>
      <c r="S6" s="20">
        <f t="shared" si="3"/>
        <v>42490</v>
      </c>
      <c r="T6" s="20">
        <f t="shared" si="3"/>
        <v>209.36</v>
      </c>
      <c r="U6" s="20">
        <f t="shared" si="3"/>
        <v>202.95</v>
      </c>
      <c r="V6" s="20">
        <f t="shared" si="3"/>
        <v>674</v>
      </c>
      <c r="W6" s="20">
        <f t="shared" si="3"/>
        <v>0.3</v>
      </c>
      <c r="X6" s="20">
        <f t="shared" si="3"/>
        <v>2246.67</v>
      </c>
      <c r="Y6" s="21">
        <f>IF(Y7="",NA(),Y7)</f>
        <v>95.35</v>
      </c>
      <c r="Z6" s="21">
        <f t="shared" ref="Z6:AH6" si="4">IF(Z7="",NA(),Z7)</f>
        <v>70.17</v>
      </c>
      <c r="AA6" s="21">
        <f t="shared" si="4"/>
        <v>97.61</v>
      </c>
      <c r="AB6" s="21">
        <f t="shared" si="4"/>
        <v>111.74</v>
      </c>
      <c r="AC6" s="21">
        <f t="shared" si="4"/>
        <v>105.75</v>
      </c>
      <c r="AD6" s="21">
        <f t="shared" si="4"/>
        <v>106.37</v>
      </c>
      <c r="AE6" s="21">
        <f t="shared" si="4"/>
        <v>106.07</v>
      </c>
      <c r="AF6" s="21">
        <f t="shared" si="4"/>
        <v>105.5</v>
      </c>
      <c r="AG6" s="21">
        <f t="shared" si="4"/>
        <v>106.35</v>
      </c>
      <c r="AH6" s="21">
        <f t="shared" si="4"/>
        <v>106.62</v>
      </c>
      <c r="AI6" s="20" t="str">
        <f>IF(AI7="","",IF(AI7="-","【-】","【"&amp;SUBSTITUTE(TEXT(AI7,"#,##0.00"),"-","△")&amp;"】"))</f>
        <v>【104.30】</v>
      </c>
      <c r="AJ6" s="21">
        <f>IF(AJ7="",NA(),AJ7)</f>
        <v>81.12</v>
      </c>
      <c r="AK6" s="21">
        <f t="shared" ref="AK6:AS6" si="5">IF(AK7="",NA(),AK7)</f>
        <v>525.86</v>
      </c>
      <c r="AL6" s="21">
        <f t="shared" si="5"/>
        <v>635.59</v>
      </c>
      <c r="AM6" s="21">
        <f t="shared" si="5"/>
        <v>451.05</v>
      </c>
      <c r="AN6" s="21">
        <f t="shared" si="5"/>
        <v>370.52</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76.08</v>
      </c>
      <c r="AV6" s="21">
        <f t="shared" ref="AV6:BD6" si="6">IF(AV7="",NA(),AV7)</f>
        <v>73.67</v>
      </c>
      <c r="AW6" s="21">
        <f t="shared" si="6"/>
        <v>75.11</v>
      </c>
      <c r="AX6" s="21">
        <f t="shared" si="6"/>
        <v>100.45</v>
      </c>
      <c r="AY6" s="21">
        <f t="shared" si="6"/>
        <v>111.42</v>
      </c>
      <c r="AZ6" s="21">
        <f t="shared" si="6"/>
        <v>29.13</v>
      </c>
      <c r="BA6" s="21">
        <f t="shared" si="6"/>
        <v>35.69</v>
      </c>
      <c r="BB6" s="21">
        <f t="shared" si="6"/>
        <v>38.4</v>
      </c>
      <c r="BC6" s="21">
        <f t="shared" si="6"/>
        <v>44.04</v>
      </c>
      <c r="BD6" s="21">
        <f t="shared" si="6"/>
        <v>58.25</v>
      </c>
      <c r="BE6" s="20" t="str">
        <f>IF(BE7="","",IF(BE7="-","【-】","【"&amp;SUBSTITUTE(TEXT(BE7,"#,##0.00"),"-","△")&amp;"】"))</f>
        <v>【47.19】</v>
      </c>
      <c r="BF6" s="21">
        <f>IF(BF7="",NA(),BF7)</f>
        <v>1326.41</v>
      </c>
      <c r="BG6" s="21">
        <f t="shared" ref="BG6:BO6" si="7">IF(BG7="",NA(),BG7)</f>
        <v>148.5</v>
      </c>
      <c r="BH6" s="21">
        <f t="shared" si="7"/>
        <v>362.13</v>
      </c>
      <c r="BI6" s="21">
        <f t="shared" si="7"/>
        <v>136.5</v>
      </c>
      <c r="BJ6" s="21">
        <f t="shared" si="7"/>
        <v>290.52999999999997</v>
      </c>
      <c r="BK6" s="21">
        <f t="shared" si="7"/>
        <v>867.83</v>
      </c>
      <c r="BL6" s="21">
        <f t="shared" si="7"/>
        <v>791.76</v>
      </c>
      <c r="BM6" s="21">
        <f t="shared" si="7"/>
        <v>900.82</v>
      </c>
      <c r="BN6" s="21">
        <f t="shared" si="7"/>
        <v>839.21</v>
      </c>
      <c r="BO6" s="21">
        <f t="shared" si="7"/>
        <v>791.46</v>
      </c>
      <c r="BP6" s="20" t="str">
        <f>IF(BP7="","",IF(BP7="-","【-】","【"&amp;SUBSTITUTE(TEXT(BP7,"#,##0.00"),"-","△")&amp;"】"))</f>
        <v>【798.10】</v>
      </c>
      <c r="BQ6" s="21">
        <f>IF(BQ7="",NA(),BQ7)</f>
        <v>18.579999999999998</v>
      </c>
      <c r="BR6" s="21">
        <f t="shared" ref="BR6:BZ6" si="8">IF(BR7="",NA(),BR7)</f>
        <v>25.48</v>
      </c>
      <c r="BS6" s="21">
        <f t="shared" si="8"/>
        <v>21.84</v>
      </c>
      <c r="BT6" s="21">
        <f t="shared" si="8"/>
        <v>26.14</v>
      </c>
      <c r="BU6" s="21">
        <f t="shared" si="8"/>
        <v>16.62</v>
      </c>
      <c r="BV6" s="21">
        <f t="shared" si="8"/>
        <v>57.08</v>
      </c>
      <c r="BW6" s="21">
        <f t="shared" si="8"/>
        <v>56.26</v>
      </c>
      <c r="BX6" s="21">
        <f t="shared" si="8"/>
        <v>52.94</v>
      </c>
      <c r="BY6" s="21">
        <f t="shared" si="8"/>
        <v>52.05</v>
      </c>
      <c r="BZ6" s="21">
        <f t="shared" si="8"/>
        <v>47.96</v>
      </c>
      <c r="CA6" s="20" t="str">
        <f>IF(CA7="","",IF(CA7="-","【-】","【"&amp;SUBSTITUTE(TEXT(CA7,"#,##0.00"),"-","△")&amp;"】"))</f>
        <v>【54.51】</v>
      </c>
      <c r="CB6" s="21">
        <f>IF(CB7="",NA(),CB7)</f>
        <v>784.18</v>
      </c>
      <c r="CC6" s="21">
        <f t="shared" ref="CC6:CK6" si="9">IF(CC7="",NA(),CC7)</f>
        <v>575.74</v>
      </c>
      <c r="CD6" s="21">
        <f t="shared" si="9"/>
        <v>674.06</v>
      </c>
      <c r="CE6" s="21">
        <f t="shared" si="9"/>
        <v>564.75</v>
      </c>
      <c r="CF6" s="21">
        <f t="shared" si="9"/>
        <v>891.3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21.55</v>
      </c>
      <c r="CN6" s="21">
        <f t="shared" ref="CN6:CV6" si="10">IF(CN7="",NA(),CN7)</f>
        <v>20.5</v>
      </c>
      <c r="CO6" s="21">
        <f t="shared" si="10"/>
        <v>21.49</v>
      </c>
      <c r="CP6" s="21">
        <f t="shared" si="10"/>
        <v>19.68</v>
      </c>
      <c r="CQ6" s="21">
        <f t="shared" si="10"/>
        <v>22.17</v>
      </c>
      <c r="CR6" s="21">
        <f t="shared" si="10"/>
        <v>54.83</v>
      </c>
      <c r="CS6" s="21">
        <f t="shared" si="10"/>
        <v>66.53</v>
      </c>
      <c r="CT6" s="21">
        <f t="shared" si="10"/>
        <v>52.35</v>
      </c>
      <c r="CU6" s="21">
        <f t="shared" si="10"/>
        <v>46.25</v>
      </c>
      <c r="CV6" s="21">
        <f t="shared" si="10"/>
        <v>45.32</v>
      </c>
      <c r="CW6" s="20" t="str">
        <f>IF(CW7="","",IF(CW7="-","【-】","【"&amp;SUBSTITUTE(TEXT(CW7,"#,##0.00"),"-","△")&amp;"】"))</f>
        <v>【49.92】</v>
      </c>
      <c r="CX6" s="21">
        <f>IF(CX7="",NA(),CX7)</f>
        <v>79.19</v>
      </c>
      <c r="CY6" s="21">
        <f t="shared" ref="CY6:DG6" si="11">IF(CY7="",NA(),CY7)</f>
        <v>81.900000000000006</v>
      </c>
      <c r="CZ6" s="21">
        <f t="shared" si="11"/>
        <v>81.23</v>
      </c>
      <c r="DA6" s="21">
        <f t="shared" si="11"/>
        <v>82.71</v>
      </c>
      <c r="DB6" s="21">
        <f t="shared" si="11"/>
        <v>84.27</v>
      </c>
      <c r="DC6" s="21">
        <f t="shared" si="11"/>
        <v>84.7</v>
      </c>
      <c r="DD6" s="21">
        <f t="shared" si="11"/>
        <v>84.67</v>
      </c>
      <c r="DE6" s="21">
        <f t="shared" si="11"/>
        <v>84.39</v>
      </c>
      <c r="DF6" s="21">
        <f t="shared" si="11"/>
        <v>83.96</v>
      </c>
      <c r="DG6" s="21">
        <f t="shared" si="11"/>
        <v>83.54</v>
      </c>
      <c r="DH6" s="20" t="str">
        <f>IF(DH7="","",IF(DH7="-","【-】","【"&amp;SUBSTITUTE(TEXT(DH7,"#,##0.00"),"-","△")&amp;"】"))</f>
        <v>【87.80】</v>
      </c>
      <c r="DI6" s="21">
        <f>IF(DI7="",NA(),DI7)</f>
        <v>4.3499999999999996</v>
      </c>
      <c r="DJ6" s="21">
        <f t="shared" ref="DJ6:DR6" si="12">IF(DJ7="",NA(),DJ7)</f>
        <v>8.7100000000000009</v>
      </c>
      <c r="DK6" s="21">
        <f t="shared" si="12"/>
        <v>12.5</v>
      </c>
      <c r="DL6" s="21">
        <f t="shared" si="12"/>
        <v>16.170000000000002</v>
      </c>
      <c r="DM6" s="21">
        <f t="shared" si="12"/>
        <v>19.8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332135</v>
      </c>
      <c r="D7" s="23">
        <v>46</v>
      </c>
      <c r="E7" s="23">
        <v>17</v>
      </c>
      <c r="F7" s="23">
        <v>5</v>
      </c>
      <c r="G7" s="23">
        <v>0</v>
      </c>
      <c r="H7" s="23" t="s">
        <v>96</v>
      </c>
      <c r="I7" s="23" t="s">
        <v>97</v>
      </c>
      <c r="J7" s="23" t="s">
        <v>98</v>
      </c>
      <c r="K7" s="23" t="s">
        <v>99</v>
      </c>
      <c r="L7" s="23" t="s">
        <v>100</v>
      </c>
      <c r="M7" s="23" t="s">
        <v>101</v>
      </c>
      <c r="N7" s="24" t="s">
        <v>102</v>
      </c>
      <c r="O7" s="24">
        <v>79.33</v>
      </c>
      <c r="P7" s="24">
        <v>1.59</v>
      </c>
      <c r="Q7" s="24">
        <v>99.96</v>
      </c>
      <c r="R7" s="24">
        <v>3003</v>
      </c>
      <c r="S7" s="24">
        <v>42490</v>
      </c>
      <c r="T7" s="24">
        <v>209.36</v>
      </c>
      <c r="U7" s="24">
        <v>202.95</v>
      </c>
      <c r="V7" s="24">
        <v>674</v>
      </c>
      <c r="W7" s="24">
        <v>0.3</v>
      </c>
      <c r="X7" s="24">
        <v>2246.67</v>
      </c>
      <c r="Y7" s="24">
        <v>95.35</v>
      </c>
      <c r="Z7" s="24">
        <v>70.17</v>
      </c>
      <c r="AA7" s="24">
        <v>97.61</v>
      </c>
      <c r="AB7" s="24">
        <v>111.74</v>
      </c>
      <c r="AC7" s="24">
        <v>105.75</v>
      </c>
      <c r="AD7" s="24">
        <v>106.37</v>
      </c>
      <c r="AE7" s="24">
        <v>106.07</v>
      </c>
      <c r="AF7" s="24">
        <v>105.5</v>
      </c>
      <c r="AG7" s="24">
        <v>106.35</v>
      </c>
      <c r="AH7" s="24">
        <v>106.62</v>
      </c>
      <c r="AI7" s="24">
        <v>104.3</v>
      </c>
      <c r="AJ7" s="24">
        <v>81.12</v>
      </c>
      <c r="AK7" s="24">
        <v>525.86</v>
      </c>
      <c r="AL7" s="24">
        <v>635.59</v>
      </c>
      <c r="AM7" s="24">
        <v>451.05</v>
      </c>
      <c r="AN7" s="24">
        <v>370.52</v>
      </c>
      <c r="AO7" s="24">
        <v>139.02000000000001</v>
      </c>
      <c r="AP7" s="24">
        <v>132.04</v>
      </c>
      <c r="AQ7" s="24">
        <v>145.43</v>
      </c>
      <c r="AR7" s="24">
        <v>129.88999999999999</v>
      </c>
      <c r="AS7" s="24">
        <v>107.99</v>
      </c>
      <c r="AT7" s="24">
        <v>102.74</v>
      </c>
      <c r="AU7" s="24">
        <v>76.08</v>
      </c>
      <c r="AV7" s="24">
        <v>73.67</v>
      </c>
      <c r="AW7" s="24">
        <v>75.11</v>
      </c>
      <c r="AX7" s="24">
        <v>100.45</v>
      </c>
      <c r="AY7" s="24">
        <v>111.42</v>
      </c>
      <c r="AZ7" s="24">
        <v>29.13</v>
      </c>
      <c r="BA7" s="24">
        <v>35.69</v>
      </c>
      <c r="BB7" s="24">
        <v>38.4</v>
      </c>
      <c r="BC7" s="24">
        <v>44.04</v>
      </c>
      <c r="BD7" s="24">
        <v>58.25</v>
      </c>
      <c r="BE7" s="24">
        <v>47.19</v>
      </c>
      <c r="BF7" s="24">
        <v>1326.41</v>
      </c>
      <c r="BG7" s="24">
        <v>148.5</v>
      </c>
      <c r="BH7" s="24">
        <v>362.13</v>
      </c>
      <c r="BI7" s="24">
        <v>136.5</v>
      </c>
      <c r="BJ7" s="24">
        <v>290.52999999999997</v>
      </c>
      <c r="BK7" s="24">
        <v>867.83</v>
      </c>
      <c r="BL7" s="24">
        <v>791.76</v>
      </c>
      <c r="BM7" s="24">
        <v>900.82</v>
      </c>
      <c r="BN7" s="24">
        <v>839.21</v>
      </c>
      <c r="BO7" s="24">
        <v>791.46</v>
      </c>
      <c r="BP7" s="24">
        <v>798.1</v>
      </c>
      <c r="BQ7" s="24">
        <v>18.579999999999998</v>
      </c>
      <c r="BR7" s="24">
        <v>25.48</v>
      </c>
      <c r="BS7" s="24">
        <v>21.84</v>
      </c>
      <c r="BT7" s="24">
        <v>26.14</v>
      </c>
      <c r="BU7" s="24">
        <v>16.62</v>
      </c>
      <c r="BV7" s="24">
        <v>57.08</v>
      </c>
      <c r="BW7" s="24">
        <v>56.26</v>
      </c>
      <c r="BX7" s="24">
        <v>52.94</v>
      </c>
      <c r="BY7" s="24">
        <v>52.05</v>
      </c>
      <c r="BZ7" s="24">
        <v>47.96</v>
      </c>
      <c r="CA7" s="24">
        <v>54.51</v>
      </c>
      <c r="CB7" s="24">
        <v>784.18</v>
      </c>
      <c r="CC7" s="24">
        <v>575.74</v>
      </c>
      <c r="CD7" s="24">
        <v>674.06</v>
      </c>
      <c r="CE7" s="24">
        <v>564.75</v>
      </c>
      <c r="CF7" s="24">
        <v>891.3</v>
      </c>
      <c r="CG7" s="24">
        <v>274.99</v>
      </c>
      <c r="CH7" s="24">
        <v>282.08999999999997</v>
      </c>
      <c r="CI7" s="24">
        <v>303.27999999999997</v>
      </c>
      <c r="CJ7" s="24">
        <v>301.86</v>
      </c>
      <c r="CK7" s="24">
        <v>325.85000000000002</v>
      </c>
      <c r="CL7" s="24">
        <v>286.33</v>
      </c>
      <c r="CM7" s="24">
        <v>21.55</v>
      </c>
      <c r="CN7" s="24">
        <v>20.5</v>
      </c>
      <c r="CO7" s="24">
        <v>21.49</v>
      </c>
      <c r="CP7" s="24">
        <v>19.68</v>
      </c>
      <c r="CQ7" s="24">
        <v>22.17</v>
      </c>
      <c r="CR7" s="24">
        <v>54.83</v>
      </c>
      <c r="CS7" s="24">
        <v>66.53</v>
      </c>
      <c r="CT7" s="24">
        <v>52.35</v>
      </c>
      <c r="CU7" s="24">
        <v>46.25</v>
      </c>
      <c r="CV7" s="24">
        <v>45.32</v>
      </c>
      <c r="CW7" s="24">
        <v>49.92</v>
      </c>
      <c r="CX7" s="24">
        <v>79.19</v>
      </c>
      <c r="CY7" s="24">
        <v>81.900000000000006</v>
      </c>
      <c r="CZ7" s="24">
        <v>81.23</v>
      </c>
      <c r="DA7" s="24">
        <v>82.71</v>
      </c>
      <c r="DB7" s="24">
        <v>84.27</v>
      </c>
      <c r="DC7" s="24">
        <v>84.7</v>
      </c>
      <c r="DD7" s="24">
        <v>84.67</v>
      </c>
      <c r="DE7" s="24">
        <v>84.39</v>
      </c>
      <c r="DF7" s="24">
        <v>83.96</v>
      </c>
      <c r="DG7" s="24">
        <v>83.54</v>
      </c>
      <c r="DH7" s="24">
        <v>87.8</v>
      </c>
      <c r="DI7" s="24">
        <v>4.3499999999999996</v>
      </c>
      <c r="DJ7" s="24">
        <v>8.7100000000000009</v>
      </c>
      <c r="DK7" s="24">
        <v>12.5</v>
      </c>
      <c r="DL7" s="24">
        <v>16.170000000000002</v>
      </c>
      <c r="DM7" s="24">
        <v>19.8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樫本 純</cp:lastModifiedBy>
  <cp:lastPrinted>2026-01-27T01:15:49Z</cp:lastPrinted>
  <dcterms:created xsi:type="dcterms:W3CDTF">2025-12-23T06:22:35Z</dcterms:created>
  <dcterms:modified xsi:type="dcterms:W3CDTF">2026-01-27T02:39:38Z</dcterms:modified>
  <cp:category/>
</cp:coreProperties>
</file>