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03下水道\220：財務\010：財務全般\経営比較分析(下水道)\経営比較分析R8.1.20\財政課提出\"/>
    </mc:Choice>
  </mc:AlternateContent>
  <workbookProtection workbookAlgorithmName="SHA-512" workbookHashValue="COH0BFm6pjfoFTp5aRBTD77lvhmUXcl08xJdm5aYfU2N7o1aZ+xyknePuNx+vzHzmN5P2gOCG3JA+afTSRcVUg==" workbookSaltValue="SJrNUSphTmPaSpctCCu7Q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E85" i="4"/>
  <c r="AT10" i="4"/>
  <c r="AL10" i="4"/>
  <c r="I10"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<sst xmlns="http://schemas.openxmlformats.org/spreadsheetml/2006/main" count="231" uniqueCount="115">
  <si>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</si>
  <si>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</si>
  <si>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</si>
  <si>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</si>
  <si>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</si>
  <si>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</si>
  <si>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</si>
  <si>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</si>
  <si>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</si>
  <si>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</si>
  <si>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</si>
  <si>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</si>
  <si>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</si>
  <si>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</si>
  <si>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</si>
  <si>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</si>
  <si>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</si>
  <si>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</si>
  <si>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</si>
  <si>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</si>
  <si>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</si>
  <si>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</si>
  <si>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</si>
  <si>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</si>
  <si>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</si>
  <si>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</si>
  <si>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</si>
  <si>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</si>
  <si>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</si>
  <si>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</si>
  <si>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</si>
  <si>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</si>
  <si>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</si>
  <si>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</si>
  <si>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</si>
  <si>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</si>
  <si>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</si>
  <si>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</si>
  <si>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</si>
  <si>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</si>
  <si>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</si>
  <si>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</si>
  <si>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</si>
  <si>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</si>
  <si>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</si>
  <si>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</si>
  <si>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</si>
  <si>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</si>
  <si>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</si>
  <si>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</si>
  <si>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</si>
  <si>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</si>
  <si>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</si>
  <si>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</si>
  <si>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</si>
  <si>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</si>
  <si>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</si>
  <si>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</si>
  <si>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</si>
  <si>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</si>
  <si>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</si>
  <si>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</si>
  <si>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</si>
  <si>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</si>
  <si>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</si>
  <si>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</si>
  <si>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</si>
  <si>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</si>
  <si>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</si>
  <si>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</si>
  <si>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</si>
  <si>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</si>
  <si>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</si>
  <si>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</si>
  <si>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</si>
  <si>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</si>
  <si>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</si>
  <si>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</si>
  <si>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</si>
  <si>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</si>
  <si>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</si>
  <si>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</si>
  <si>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</si>
  <si>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</si>
  <si>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</si>
  <si>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</si>
  <si>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</si>
  <si>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</si>
  <si>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</si>
  <si>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</si>
  <si>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</si>
  <si>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</si>
  <si>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</si>
  <si>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</si>
  <si>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</si>
  <si>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</si>
  <si>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岡山県　赤磐市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</si>
  <si>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</si>
  <si>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</si>
  <si>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</si>
  <si>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</si>
  <si>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</si>
  <si>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</si>
  <si>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</si>
  <si>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</si>
  <si>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</si>
  <si>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</si>
  <si>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</si>
  <si>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</si>
  <si>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</si>
  <si>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</si>
  <si>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</si>
  <si>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供用開始から20年近く経過しており、機械設備等については修繕対応しているが、老朽化が進んでいる。有形固定資産減価償却率は、昨年同様に類似団体平均値より下回っているが、法適用以前の償却について指標に反映されていないため、注意しておく必要がある。
　今後はストックマネジメント計画により効率的かつ計画的な改善に取り組んでいく。
</t>
    <phoneticPr fontId="4"/>
  </si>
  <si>
    <t xml:space="preserve">　快適な生活環境を保持するうえで下水道は必要不可欠なものである。
　管渠整備が完了している一方、処理区域内人口が減少している当事業においては、料金改定を行わない限り、中長期的には料金収入の増加がなかなか見込めない状況にある。
　今後、老朽化の改善等に費用がかかることが想定されるため、経営の効率化、経費の見直し等のコスト削減及び料金体系の見直しによる使用料収入の増加に努めたい。
</t>
    <rPh sb="162" eb="163">
      <t>オヨ</t>
    </rPh>
    <rPh sb="164" eb="166">
      <t>リョウキン</t>
    </rPh>
    <rPh sb="166" eb="168">
      <t>タイケイ</t>
    </rPh>
    <rPh sb="169" eb="171">
      <t>ミナオ</t>
    </rPh>
    <rPh sb="175" eb="178">
      <t>シヨウリョウ</t>
    </rPh>
    <rPh sb="178" eb="180">
      <t>シュウニュウ</t>
    </rPh>
    <rPh sb="181" eb="183">
      <t>ゾウカ</t>
    </rPh>
    <phoneticPr fontId="4"/>
  </si>
  <si>
    <t xml:space="preserve">　経常収支比率について、100%を上回ることができたが、一般会計からの繰入金の影響も大きく、引き続き100％を超えるよう経営努力をしていきたい。
　累積欠損金比率は0％であり、引き続き健全経営に努めていく。
　流動比率について、類似団体平均値を上回る状態まで改善された。引き続き健全な経営に努めたい。
　企業債残高対事業規模比率について、企業債残高に対して今後も一般会計からの元金償還に係る繰入が予定されていることにより類似団体平均値よりも低水準になっていると考えられる。一般会計の財政状況等を踏まえながら比率の増減に注意していきたい。
　経費回収率について、物価高騰により昨年度同様低い水準となっている。経費削減、水洗化促進及び料金体系の見直しによる使用料収入の増加に努めたいと考えている。
　汚水処理原価について、電力価格の高騰、処理場の維持管理に係る修繕料の影響により高い水準であると考えられる。引き続きコストの削減に努めたい。
　施設利用率について、類似団体平均値より低い水準となっている。施設を効率的に利用できるよう中長期的に広域化、共同化等検討する必要がある。
　水洗化率について、接続対象となる人の減少及び高齢化等により、大きな増加は期待できないが、普及・啓蒙活動に努め、類似団体平均値よりも高水準を維持したい。
</t>
    <rPh sb="17" eb="19">
      <t>ウワマワ</t>
    </rPh>
    <rPh sb="28" eb="30">
      <t>イッパン</t>
    </rPh>
    <rPh sb="30" eb="32">
      <t>カイケイ</t>
    </rPh>
    <rPh sb="35" eb="37">
      <t>クリイレ</t>
    </rPh>
    <rPh sb="37" eb="38">
      <t>キン</t>
    </rPh>
    <rPh sb="39" eb="41">
      <t>エイキョウ</t>
    </rPh>
    <rPh sb="42" eb="43">
      <t>オオ</t>
    </rPh>
    <rPh sb="46" eb="47">
      <t>ヒ</t>
    </rPh>
    <rPh sb="48" eb="49">
      <t>ツヅ</t>
    </rPh>
    <rPh sb="55" eb="56">
      <t>コ</t>
    </rPh>
    <rPh sb="60" eb="62">
      <t>ケイエイ</t>
    </rPh>
    <rPh sb="62" eb="64">
      <t>ドリョク</t>
    </rPh>
    <rPh sb="122" eb="124">
      <t>ウワマワ</t>
    </rPh>
    <rPh sb="125" eb="127">
      <t>ジョウタイ</t>
    </rPh>
    <rPh sb="129" eb="131">
      <t>カイゼン</t>
    </rPh>
    <rPh sb="135" eb="136">
      <t>ヒ</t>
    </rPh>
    <rPh sb="137" eb="138">
      <t>ツヅ</t>
    </rPh>
    <rPh sb="139" eb="141">
      <t>ケンゼン</t>
    </rPh>
    <rPh sb="142" eb="144">
      <t>ケイエイ</t>
    </rPh>
    <rPh sb="145" eb="146">
      <t>ツト</t>
    </rPh>
    <rPh sb="210" eb="212">
      <t>ルイジ</t>
    </rPh>
    <rPh sb="212" eb="214">
      <t>ダンタイ</t>
    </rPh>
    <rPh sb="214" eb="217">
      <t>ヘイキンチ</t>
    </rPh>
    <rPh sb="220" eb="223">
      <t>テイスイジュン</t>
    </rPh>
    <rPh sb="282" eb="284">
      <t>コウトウ</t>
    </rPh>
    <rPh sb="313" eb="314">
      <t>オヨ</t>
    </rPh>
    <rPh sb="315" eb="317">
      <t>リョウキン</t>
    </rPh>
    <rPh sb="317" eb="319">
      <t>タイケイ</t>
    </rPh>
    <rPh sb="320" eb="322">
      <t>ミナオ</t>
    </rPh>
    <rPh sb="543" eb="545">
      <t>ルイジ</t>
    </rPh>
    <rPh sb="545" eb="547">
      <t>ダンタイ</t>
    </rPh>
    <rPh sb="547" eb="550">
      <t>ヘイキンチ</t>
    </rPh>
    <rPh sb="553" eb="556">
      <t>コウスイジュン</t>
    </rPh>
    <rPh sb="557" eb="559">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</si>
</sst>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C7-496A-B09B-AFBD5FB8847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70C7-496A-B09B-AFBD5FB8847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35.770000000000003</c:v>
                </c:pt>
                <c:pt idx="1">
                  <c:v>26.77</c:v>
                </c:pt>
                <c:pt idx="2">
                  <c:v>28.95</c:v>
                </c:pt>
                <c:pt idx="3">
                  <c:v>24.84</c:v>
                </c:pt>
                <c:pt idx="4">
                  <c:v>27.34</c:v>
                </c:pt>
              </c:numCache>
            </c:numRef>
          </c:val>
          <c:extLst>
            <c:ext xmlns:c16="http://schemas.microsoft.com/office/drawing/2014/chart" uri="{C3380CC4-5D6E-409C-BE32-E72D297353CC}">
              <c16:uniqueId val="{00000000-EB10-4D7A-8170-1FA7CC3111A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EB10-4D7A-8170-1FA7CC3111A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87.08</c:v>
                </c:pt>
                <c:pt idx="1">
                  <c:v>87.9</c:v>
                </c:pt>
                <c:pt idx="2">
                  <c:v>89.78</c:v>
                </c:pt>
                <c:pt idx="3">
                  <c:v>89.72</c:v>
                </c:pt>
                <c:pt idx="4">
                  <c:v>92.81</c:v>
                </c:pt>
              </c:numCache>
            </c:numRef>
          </c:val>
          <c:extLst>
            <c:ext xmlns:c16="http://schemas.microsoft.com/office/drawing/2014/chart" uri="{C3380CC4-5D6E-409C-BE32-E72D297353CC}">
              <c16:uniqueId val="{00000000-059B-4D0A-8376-FAC94710EC0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059B-4D0A-8376-FAC94710EC0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105.29</c:v>
                </c:pt>
                <c:pt idx="1">
                  <c:v>113.93</c:v>
                </c:pt>
                <c:pt idx="2">
                  <c:v>128.91</c:v>
                </c:pt>
                <c:pt idx="3">
                  <c:v>135.78</c:v>
                </c:pt>
                <c:pt idx="4">
                  <c:v>108.22</c:v>
                </c:pt>
              </c:numCache>
            </c:numRef>
          </c:val>
          <c:extLst>
            <c:ext xmlns:c16="http://schemas.microsoft.com/office/drawing/2014/chart" uri="{C3380CC4-5D6E-409C-BE32-E72D297353CC}">
              <c16:uniqueId val="{00000000-5DC9-4D0E-B596-57EDD4B31FE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5DC9-4D0E-B596-57EDD4B31FE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4.26</c:v>
                </c:pt>
                <c:pt idx="1">
                  <c:v>8.5299999999999994</c:v>
                </c:pt>
                <c:pt idx="2">
                  <c:v>12.05</c:v>
                </c:pt>
                <c:pt idx="3">
                  <c:v>15.2</c:v>
                </c:pt>
                <c:pt idx="4">
                  <c:v>18.2</c:v>
                </c:pt>
              </c:numCache>
            </c:numRef>
          </c:val>
          <c:extLst>
            <c:ext xmlns:c16="http://schemas.microsoft.com/office/drawing/2014/chart" uri="{C3380CC4-5D6E-409C-BE32-E72D297353CC}">
              <c16:uniqueId val="{00000000-D0A3-4647-BF80-8D6821D6460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D0A3-4647-BF80-8D6821D6460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E4-4946-B86E-EC28862D715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E2E4-4946-B86E-EC28862D715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00-45CA-86AA-A57C27B80E2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3100-45CA-86AA-A57C27B80E2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15.24</c:v>
                </c:pt>
                <c:pt idx="1">
                  <c:v>17.66</c:v>
                </c:pt>
                <c:pt idx="2">
                  <c:v>24.45</c:v>
                </c:pt>
                <c:pt idx="3">
                  <c:v>43.26</c:v>
                </c:pt>
                <c:pt idx="4">
                  <c:v>62.56</c:v>
                </c:pt>
              </c:numCache>
            </c:numRef>
          </c:val>
          <c:extLst>
            <c:ext xmlns:c16="http://schemas.microsoft.com/office/drawing/2014/chart" uri="{C3380CC4-5D6E-409C-BE32-E72D297353CC}">
              <c16:uniqueId val="{00000000-90D3-47F0-9BAA-D7180F9E425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90D3-47F0-9BAA-D7180F9E425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1098.5</c:v>
                </c:pt>
                <c:pt idx="1">
                  <c:v>131.53</c:v>
                </c:pt>
                <c:pt idx="2">
                  <c:v>296.86</c:v>
                </c:pt>
                <c:pt idx="3">
                  <c:v>105.29</c:v>
                </c:pt>
                <c:pt idx="4">
                  <c:v>236.7</c:v>
                </c:pt>
              </c:numCache>
            </c:numRef>
          </c:val>
          <c:extLst>
            <c:ext xmlns:c16="http://schemas.microsoft.com/office/drawing/2014/chart" uri="{C3380CC4-5D6E-409C-BE32-E72D297353CC}">
              <c16:uniqueId val="{00000000-FA31-4C51-8C49-F9B838C5D52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FA31-4C51-8C49-F9B838C5D52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107.83</c:v>
                </c:pt>
                <c:pt idx="1">
                  <c:v>98.99</c:v>
                </c:pt>
                <c:pt idx="2">
                  <c:v>53.93</c:v>
                </c:pt>
                <c:pt idx="3">
                  <c:v>57.91</c:v>
                </c:pt>
                <c:pt idx="4">
                  <c:v>47.32</c:v>
                </c:pt>
              </c:numCache>
            </c:numRef>
          </c:val>
          <c:extLst>
            <c:ext xmlns:c16="http://schemas.microsoft.com/office/drawing/2014/chart" uri="{C3380CC4-5D6E-409C-BE32-E72D297353CC}">
              <c16:uniqueId val="{00000000-2C7F-40EA-AC33-3BB156F9F7F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2C7F-40EA-AC33-3BB156F9F7F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142.13999999999999</c:v>
                </c:pt>
                <c:pt idx="1">
                  <c:v>155.57</c:v>
                </c:pt>
                <c:pt idx="2">
                  <c:v>287.69</c:v>
                </c:pt>
                <c:pt idx="3">
                  <c:v>270.3</c:v>
                </c:pt>
                <c:pt idx="4">
                  <c:v>327.24</c:v>
                </c:pt>
              </c:numCache>
            </c:numRef>
          </c:val>
          <c:extLst>
            <c:ext xmlns:c16="http://schemas.microsoft.com/office/drawing/2014/chart" uri="{C3380CC4-5D6E-409C-BE32-E72D297353CC}">
              <c16:uniqueId val="{00000000-188C-491F-B223-E13B0734A2A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188C-491F-B223-E13B0734A2A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P16"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岡山県　赤磐市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42490</v>
      </c>
      <c r="AM8" s="41"/>
      <c r="AN8" s="41"/>
      <c r="AO8" s="41"/>
      <c r="AP8" s="41"/>
      <c r="AQ8" s="41"/>
      <c r="AR8" s="41"/>
      <c r="AS8" s="41"/>
      <c r="AT8" s="34">
        <f>データ!T6</f>
        <v>209.36</v>
      </c>
      <c r="AU8" s="34"/>
      <c r="AV8" s="34"/>
      <c r="AW8" s="34"/>
      <c r="AX8" s="34"/>
      <c r="AY8" s="34"/>
      <c r="AZ8" s="34"/>
      <c r="BA8" s="34"/>
      <c r="BB8" s="34">
        <f>データ!U6</f>
        <v>202.95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60.35</v>
      </c>
      <c r="J10" s="34"/>
      <c r="K10" s="34"/>
      <c r="L10" s="34"/>
      <c r="M10" s="34"/>
      <c r="N10" s="34"/>
      <c r="O10" s="34"/>
      <c r="P10" s="34">
        <f>データ!P6</f>
        <v>11.72</v>
      </c>
      <c r="Q10" s="34"/>
      <c r="R10" s="34"/>
      <c r="S10" s="34"/>
      <c r="T10" s="34"/>
      <c r="U10" s="34"/>
      <c r="V10" s="34"/>
      <c r="W10" s="34">
        <f>データ!Q6</f>
        <v>99.96</v>
      </c>
      <c r="X10" s="34"/>
      <c r="Y10" s="34"/>
      <c r="Z10" s="34"/>
      <c r="AA10" s="34"/>
      <c r="AB10" s="34"/>
      <c r="AC10" s="34"/>
      <c r="AD10" s="41">
        <f>データ!R6</f>
        <v>3003</v>
      </c>
      <c r="AE10" s="41"/>
      <c r="AF10" s="41"/>
      <c r="AG10" s="41"/>
      <c r="AH10" s="41"/>
      <c r="AI10" s="41"/>
      <c r="AJ10" s="41"/>
      <c r="AK10" s="2"/>
      <c r="AL10" s="41">
        <f>データ!V6</f>
        <v>4954</v>
      </c>
      <c r="AM10" s="41"/>
      <c r="AN10" s="41"/>
      <c r="AO10" s="41"/>
      <c r="AP10" s="41"/>
      <c r="AQ10" s="41"/>
      <c r="AR10" s="41"/>
      <c r="AS10" s="41"/>
      <c r="AT10" s="34">
        <f>データ!W6</f>
        <v>3.23</v>
      </c>
      <c r="AU10" s="34"/>
      <c r="AV10" s="34"/>
      <c r="AW10" s="34"/>
      <c r="AX10" s="34"/>
      <c r="AY10" s="34"/>
      <c r="AZ10" s="34"/>
      <c r="BA10" s="34"/>
      <c r="BB10" s="34">
        <f>データ!X6</f>
        <v>1533.75</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4HLZY0fTnR+/8urxoNWw6LqIPGESLyI2Ypbnoxp1caZ5tUT/DAuyZVW9WRTvTUDlEGHH05CW5rIlLYb1kfg4Gg==" saltValue="aMelKBZCRNzehw4qQg6vq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332135</v>
      </c>
      <c r="D6" s="19">
        <f t="shared" si="3"/>
        <v>46</v>
      </c>
      <c r="E6" s="19">
        <f t="shared" si="3"/>
        <v>17</v>
      </c>
      <c r="F6" s="19">
        <f t="shared" si="3"/>
        <v>4</v>
      </c>
      <c r="G6" s="19">
        <f t="shared" si="3"/>
        <v>0</v>
      </c>
      <c r="H6" s="19" t="str">
        <f t="shared" si="3"/>
        <v>岡山県　赤磐市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60.35</v>
      </c>
      <c r="P6" s="20">
        <f t="shared" si="3"/>
        <v>11.72</v>
      </c>
      <c r="Q6" s="20">
        <f t="shared" si="3"/>
        <v>99.96</v>
      </c>
      <c r="R6" s="20">
        <f t="shared" si="3"/>
        <v>3003</v>
      </c>
      <c r="S6" s="20">
        <f t="shared" si="3"/>
        <v>42490</v>
      </c>
      <c r="T6" s="20">
        <f t="shared" si="3"/>
        <v>209.36</v>
      </c>
      <c r="U6" s="20">
        <f t="shared" si="3"/>
        <v>202.95</v>
      </c>
      <c r="V6" s="20">
        <f t="shared" si="3"/>
        <v>4954</v>
      </c>
      <c r="W6" s="20">
        <f t="shared" si="3"/>
        <v>3.23</v>
      </c>
      <c r="X6" s="20">
        <f t="shared" si="3"/>
        <v>1533.75</v>
      </c>
      <c r="Y6" s="21">
        <f>IF(Y7="",NA(),Y7)</f>
        <v>105.29</v>
      </c>
      <c r="Z6" s="21">
        <f t="shared" ref="Z6:AH6" si="4">IF(Z7="",NA(),Z7)</f>
        <v>113.93</v>
      </c>
      <c r="AA6" s="21">
        <f t="shared" si="4"/>
        <v>128.91</v>
      </c>
      <c r="AB6" s="21">
        <f t="shared" si="4"/>
        <v>135.78</v>
      </c>
      <c r="AC6" s="21">
        <f t="shared" si="4"/>
        <v>108.22</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15.24</v>
      </c>
      <c r="AV6" s="21">
        <f t="shared" ref="AV6:BD6" si="6">IF(AV7="",NA(),AV7)</f>
        <v>17.66</v>
      </c>
      <c r="AW6" s="21">
        <f t="shared" si="6"/>
        <v>24.45</v>
      </c>
      <c r="AX6" s="21">
        <f t="shared" si="6"/>
        <v>43.26</v>
      </c>
      <c r="AY6" s="21">
        <f t="shared" si="6"/>
        <v>62.56</v>
      </c>
      <c r="AZ6" s="21">
        <f t="shared" si="6"/>
        <v>44.24</v>
      </c>
      <c r="BA6" s="21">
        <f t="shared" si="6"/>
        <v>43.07</v>
      </c>
      <c r="BB6" s="21">
        <f t="shared" si="6"/>
        <v>45.42</v>
      </c>
      <c r="BC6" s="21">
        <f t="shared" si="6"/>
        <v>50.63</v>
      </c>
      <c r="BD6" s="21">
        <f t="shared" si="6"/>
        <v>53.28</v>
      </c>
      <c r="BE6" s="20" t="str">
        <f>IF(BE7="","",IF(BE7="-","【-】","【"&amp;SUBSTITUTE(TEXT(BE7,"#,##0.00"),"-","△")&amp;"】"))</f>
        <v>【50.90】</v>
      </c>
      <c r="BF6" s="21">
        <f>IF(BF7="",NA(),BF7)</f>
        <v>1098.5</v>
      </c>
      <c r="BG6" s="21">
        <f t="shared" ref="BG6:BO6" si="7">IF(BG7="",NA(),BG7)</f>
        <v>131.53</v>
      </c>
      <c r="BH6" s="21">
        <f t="shared" si="7"/>
        <v>296.86</v>
      </c>
      <c r="BI6" s="21">
        <f t="shared" si="7"/>
        <v>105.29</v>
      </c>
      <c r="BJ6" s="21">
        <f t="shared" si="7"/>
        <v>236.7</v>
      </c>
      <c r="BK6" s="21">
        <f t="shared" si="7"/>
        <v>1258.43</v>
      </c>
      <c r="BL6" s="21">
        <f t="shared" si="7"/>
        <v>1163.75</v>
      </c>
      <c r="BM6" s="21">
        <f t="shared" si="7"/>
        <v>1195.47</v>
      </c>
      <c r="BN6" s="21">
        <f t="shared" si="7"/>
        <v>1168.69</v>
      </c>
      <c r="BO6" s="21">
        <f t="shared" si="7"/>
        <v>1142.44</v>
      </c>
      <c r="BP6" s="20" t="str">
        <f>IF(BP7="","",IF(BP7="-","【-】","【"&amp;SUBSTITUTE(TEXT(BP7,"#,##0.00"),"-","△")&amp;"】"))</f>
        <v>【1,099.15】</v>
      </c>
      <c r="BQ6" s="21">
        <f>IF(BQ7="",NA(),BQ7)</f>
        <v>107.83</v>
      </c>
      <c r="BR6" s="21">
        <f t="shared" ref="BR6:BZ6" si="8">IF(BR7="",NA(),BR7)</f>
        <v>98.99</v>
      </c>
      <c r="BS6" s="21">
        <f t="shared" si="8"/>
        <v>53.93</v>
      </c>
      <c r="BT6" s="21">
        <f t="shared" si="8"/>
        <v>57.91</v>
      </c>
      <c r="BU6" s="21">
        <f t="shared" si="8"/>
        <v>47.32</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142.13999999999999</v>
      </c>
      <c r="CC6" s="21">
        <f t="shared" ref="CC6:CK6" si="9">IF(CC7="",NA(),CC7)</f>
        <v>155.57</v>
      </c>
      <c r="CD6" s="21">
        <f t="shared" si="9"/>
        <v>287.69</v>
      </c>
      <c r="CE6" s="21">
        <f t="shared" si="9"/>
        <v>270.3</v>
      </c>
      <c r="CF6" s="21">
        <f t="shared" si="9"/>
        <v>327.24</v>
      </c>
      <c r="CG6" s="21">
        <f t="shared" si="9"/>
        <v>224.88</v>
      </c>
      <c r="CH6" s="21">
        <f t="shared" si="9"/>
        <v>228.64</v>
      </c>
      <c r="CI6" s="21">
        <f t="shared" si="9"/>
        <v>239.46</v>
      </c>
      <c r="CJ6" s="21">
        <f t="shared" si="9"/>
        <v>233.15</v>
      </c>
      <c r="CK6" s="21">
        <f t="shared" si="9"/>
        <v>252.17</v>
      </c>
      <c r="CL6" s="20" t="str">
        <f>IF(CL7="","",IF(CL7="-","【-】","【"&amp;SUBSTITUTE(TEXT(CL7,"#,##0.00"),"-","△")&amp;"】"))</f>
        <v>【225.78】</v>
      </c>
      <c r="CM6" s="21">
        <f>IF(CM7="",NA(),CM7)</f>
        <v>35.770000000000003</v>
      </c>
      <c r="CN6" s="21">
        <f t="shared" ref="CN6:CV6" si="10">IF(CN7="",NA(),CN7)</f>
        <v>26.77</v>
      </c>
      <c r="CO6" s="21">
        <f t="shared" si="10"/>
        <v>28.95</v>
      </c>
      <c r="CP6" s="21">
        <f t="shared" si="10"/>
        <v>24.84</v>
      </c>
      <c r="CQ6" s="21">
        <f t="shared" si="10"/>
        <v>27.34</v>
      </c>
      <c r="CR6" s="21">
        <f t="shared" si="10"/>
        <v>42.4</v>
      </c>
      <c r="CS6" s="21">
        <f t="shared" si="10"/>
        <v>42.28</v>
      </c>
      <c r="CT6" s="21">
        <f t="shared" si="10"/>
        <v>41.06</v>
      </c>
      <c r="CU6" s="21">
        <f t="shared" si="10"/>
        <v>42.09</v>
      </c>
      <c r="CV6" s="21">
        <f t="shared" si="10"/>
        <v>42.15</v>
      </c>
      <c r="CW6" s="20" t="str">
        <f>IF(CW7="","",IF(CW7="-","【-】","【"&amp;SUBSTITUTE(TEXT(CW7,"#,##0.00"),"-","△")&amp;"】"))</f>
        <v>【43.17】</v>
      </c>
      <c r="CX6" s="21">
        <f>IF(CX7="",NA(),CX7)</f>
        <v>87.08</v>
      </c>
      <c r="CY6" s="21">
        <f t="shared" ref="CY6:DG6" si="11">IF(CY7="",NA(),CY7)</f>
        <v>87.9</v>
      </c>
      <c r="CZ6" s="21">
        <f t="shared" si="11"/>
        <v>89.78</v>
      </c>
      <c r="DA6" s="21">
        <f t="shared" si="11"/>
        <v>89.72</v>
      </c>
      <c r="DB6" s="21">
        <f t="shared" si="11"/>
        <v>92.81</v>
      </c>
      <c r="DC6" s="21">
        <f t="shared" si="11"/>
        <v>84.19</v>
      </c>
      <c r="DD6" s="21">
        <f t="shared" si="11"/>
        <v>84.34</v>
      </c>
      <c r="DE6" s="21">
        <f t="shared" si="11"/>
        <v>84.34</v>
      </c>
      <c r="DF6" s="21">
        <f t="shared" si="11"/>
        <v>84.73</v>
      </c>
      <c r="DG6" s="21">
        <f t="shared" si="11"/>
        <v>84.21</v>
      </c>
      <c r="DH6" s="20" t="str">
        <f>IF(DH7="","",IF(DH7="-","【-】","【"&amp;SUBSTITUTE(TEXT(DH7,"#,##0.00"),"-","△")&amp;"】"))</f>
        <v>【86.31】</v>
      </c>
      <c r="DI6" s="21">
        <f>IF(DI7="",NA(),DI7)</f>
        <v>4.26</v>
      </c>
      <c r="DJ6" s="21">
        <f t="shared" ref="DJ6:DR6" si="12">IF(DJ7="",NA(),DJ7)</f>
        <v>8.5299999999999994</v>
      </c>
      <c r="DK6" s="21">
        <f t="shared" si="12"/>
        <v>12.05</v>
      </c>
      <c r="DL6" s="21">
        <f t="shared" si="12"/>
        <v>15.2</v>
      </c>
      <c r="DM6" s="21">
        <f t="shared" si="12"/>
        <v>18.2</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332135</v>
      </c>
      <c r="D7" s="23">
        <v>46</v>
      </c>
      <c r="E7" s="23">
        <v>17</v>
      </c>
      <c r="F7" s="23">
        <v>4</v>
      </c>
      <c r="G7" s="23">
        <v>0</v>
      </c>
      <c r="H7" s="23" t="s">
        <v>96</v>
      </c>
      <c r="I7" s="23" t="s">
        <v>97</v>
      </c>
      <c r="J7" s="23" t="s">
        <v>98</v>
      </c>
      <c r="K7" s="23" t="s">
        <v>99</v>
      </c>
      <c r="L7" s="23" t="s">
        <v>100</v>
      </c>
      <c r="M7" s="23" t="s">
        <v>101</v>
      </c>
      <c r="N7" s="24" t="s">
        <v>102</v>
      </c>
      <c r="O7" s="24">
        <v>60.35</v>
      </c>
      <c r="P7" s="24">
        <v>11.72</v>
      </c>
      <c r="Q7" s="24">
        <v>99.96</v>
      </c>
      <c r="R7" s="24">
        <v>3003</v>
      </c>
      <c r="S7" s="24">
        <v>42490</v>
      </c>
      <c r="T7" s="24">
        <v>209.36</v>
      </c>
      <c r="U7" s="24">
        <v>202.95</v>
      </c>
      <c r="V7" s="24">
        <v>4954</v>
      </c>
      <c r="W7" s="24">
        <v>3.23</v>
      </c>
      <c r="X7" s="24">
        <v>1533.75</v>
      </c>
      <c r="Y7" s="24">
        <v>105.29</v>
      </c>
      <c r="Z7" s="24">
        <v>113.93</v>
      </c>
      <c r="AA7" s="24">
        <v>128.91</v>
      </c>
      <c r="AB7" s="24">
        <v>135.78</v>
      </c>
      <c r="AC7" s="24">
        <v>108.22</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15.24</v>
      </c>
      <c r="AV7" s="24">
        <v>17.66</v>
      </c>
      <c r="AW7" s="24">
        <v>24.45</v>
      </c>
      <c r="AX7" s="24">
        <v>43.26</v>
      </c>
      <c r="AY7" s="24">
        <v>62.56</v>
      </c>
      <c r="AZ7" s="24">
        <v>44.24</v>
      </c>
      <c r="BA7" s="24">
        <v>43.07</v>
      </c>
      <c r="BB7" s="24">
        <v>45.42</v>
      </c>
      <c r="BC7" s="24">
        <v>50.63</v>
      </c>
      <c r="BD7" s="24">
        <v>53.28</v>
      </c>
      <c r="BE7" s="24">
        <v>50.9</v>
      </c>
      <c r="BF7" s="24">
        <v>1098.5</v>
      </c>
      <c r="BG7" s="24">
        <v>131.53</v>
      </c>
      <c r="BH7" s="24">
        <v>296.86</v>
      </c>
      <c r="BI7" s="24">
        <v>105.29</v>
      </c>
      <c r="BJ7" s="24">
        <v>236.7</v>
      </c>
      <c r="BK7" s="24">
        <v>1258.43</v>
      </c>
      <c r="BL7" s="24">
        <v>1163.75</v>
      </c>
      <c r="BM7" s="24">
        <v>1195.47</v>
      </c>
      <c r="BN7" s="24">
        <v>1168.69</v>
      </c>
      <c r="BO7" s="24">
        <v>1142.44</v>
      </c>
      <c r="BP7" s="24">
        <v>1099.1500000000001</v>
      </c>
      <c r="BQ7" s="24">
        <v>107.83</v>
      </c>
      <c r="BR7" s="24">
        <v>98.99</v>
      </c>
      <c r="BS7" s="24">
        <v>53.93</v>
      </c>
      <c r="BT7" s="24">
        <v>57.91</v>
      </c>
      <c r="BU7" s="24">
        <v>47.32</v>
      </c>
      <c r="BV7" s="24">
        <v>73.36</v>
      </c>
      <c r="BW7" s="24">
        <v>72.599999999999994</v>
      </c>
      <c r="BX7" s="24">
        <v>69.430000000000007</v>
      </c>
      <c r="BY7" s="24">
        <v>70.709999999999994</v>
      </c>
      <c r="BZ7" s="24">
        <v>66.63</v>
      </c>
      <c r="CA7" s="24">
        <v>72.92</v>
      </c>
      <c r="CB7" s="24">
        <v>142.13999999999999</v>
      </c>
      <c r="CC7" s="24">
        <v>155.57</v>
      </c>
      <c r="CD7" s="24">
        <v>287.69</v>
      </c>
      <c r="CE7" s="24">
        <v>270.3</v>
      </c>
      <c r="CF7" s="24">
        <v>327.24</v>
      </c>
      <c r="CG7" s="24">
        <v>224.88</v>
      </c>
      <c r="CH7" s="24">
        <v>228.64</v>
      </c>
      <c r="CI7" s="24">
        <v>239.46</v>
      </c>
      <c r="CJ7" s="24">
        <v>233.15</v>
      </c>
      <c r="CK7" s="24">
        <v>252.17</v>
      </c>
      <c r="CL7" s="24">
        <v>225.78</v>
      </c>
      <c r="CM7" s="24">
        <v>35.770000000000003</v>
      </c>
      <c r="CN7" s="24">
        <v>26.77</v>
      </c>
      <c r="CO7" s="24">
        <v>28.95</v>
      </c>
      <c r="CP7" s="24">
        <v>24.84</v>
      </c>
      <c r="CQ7" s="24">
        <v>27.34</v>
      </c>
      <c r="CR7" s="24">
        <v>42.4</v>
      </c>
      <c r="CS7" s="24">
        <v>42.28</v>
      </c>
      <c r="CT7" s="24">
        <v>41.06</v>
      </c>
      <c r="CU7" s="24">
        <v>42.09</v>
      </c>
      <c r="CV7" s="24">
        <v>42.15</v>
      </c>
      <c r="CW7" s="24">
        <v>43.17</v>
      </c>
      <c r="CX7" s="24">
        <v>87.08</v>
      </c>
      <c r="CY7" s="24">
        <v>87.9</v>
      </c>
      <c r="CZ7" s="24">
        <v>89.78</v>
      </c>
      <c r="DA7" s="24">
        <v>89.72</v>
      </c>
      <c r="DB7" s="24">
        <v>92.81</v>
      </c>
      <c r="DC7" s="24">
        <v>84.19</v>
      </c>
      <c r="DD7" s="24">
        <v>84.34</v>
      </c>
      <c r="DE7" s="24">
        <v>84.34</v>
      </c>
      <c r="DF7" s="24">
        <v>84.73</v>
      </c>
      <c r="DG7" s="24">
        <v>84.21</v>
      </c>
      <c r="DH7" s="24">
        <v>86.31</v>
      </c>
      <c r="DI7" s="24">
        <v>4.26</v>
      </c>
      <c r="DJ7" s="24">
        <v>8.5299999999999994</v>
      </c>
      <c r="DK7" s="24">
        <v>12.05</v>
      </c>
      <c r="DL7" s="24">
        <v>15.2</v>
      </c>
      <c r="DM7" s="24">
        <v>18.2</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樫本 純</cp:lastModifiedBy>
  <cp:lastPrinted>2026-01-23T06:59:50Z</cp:lastPrinted>
  <dcterms:created xsi:type="dcterms:W3CDTF">2025-12-23T06:13:46Z</dcterms:created>
  <dcterms:modified xsi:type="dcterms:W3CDTF">2026-01-30T00:46:06Z</dcterms:modified>
  <cp:category/>
</cp:coreProperties>
</file>