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git\bid_entry\07申請書\doc\ver6\reg_common\"/>
    </mc:Choice>
  </mc:AlternateContent>
  <xr:revisionPtr revIDLastSave="0" documentId="13_ncr:1_{3E0D2488-F353-4615-9F8F-0865A5E026CF}" xr6:coauthVersionLast="47" xr6:coauthVersionMax="47" xr10:uidLastSave="{00000000-0000-0000-0000-000000000000}"/>
  <workbookProtection workbookAlgorithmName="SHA-512" workbookHashValue="aDvjuV0Vmjahu5ARQjzXpnN/DXNst4Q2eR+asQ1CIp15UdT1Yb9LG6w6FGNCaU7p9z4oCXrVyhfZaHEwSlShtw==" workbookSaltValue="oz9klXL1s7/60QRDxmlHjg==" workbookSpinCount="100000" lockStructure="1"/>
  <bookViews>
    <workbookView xWindow="-120" yWindow="480" windowWidth="29040" windowHeight="15840" xr2:uid="{F1BA1D8C-AD80-452B-927D-9DD1BCBF8D69}"/>
  </bookViews>
  <sheets>
    <sheet name="入力シート" sheetId="1" r:id="rId1"/>
    <sheet name="settings" sheetId="2" state="hidden" r:id="rId2"/>
  </sheets>
  <definedNames>
    <definedName name="_xlnm.Print_Titles" localSheetId="0">入力シート!$1:$1</definedName>
    <definedName name="希望">入力シート!$A$191</definedName>
    <definedName name="業種">settings!$A$1:$C$235</definedName>
    <definedName name="都道府県3">settings!$A$247</definedName>
    <definedName name="都道府県4">settings!$A$248</definedName>
    <definedName name="日付例">settings!$A$250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0" i="1" l="1"/>
  <c r="A191" i="1"/>
  <c r="A175" i="1"/>
  <c r="A171" i="1"/>
  <c r="A170" i="1"/>
  <c r="A161" i="1"/>
  <c r="A159" i="1"/>
  <c r="A157" i="1"/>
  <c r="A153" i="1"/>
  <c r="A151" i="1"/>
  <c r="A149" i="1"/>
  <c r="A120" i="1"/>
  <c r="A118" i="1"/>
  <c r="A87" i="1"/>
  <c r="A85" i="1"/>
  <c r="A83" i="1"/>
  <c r="A81" i="1"/>
  <c r="A79" i="1"/>
  <c r="A77" i="1"/>
  <c r="A75" i="1"/>
  <c r="A73" i="1"/>
  <c r="A71" i="1"/>
  <c r="A69" i="1"/>
  <c r="A63" i="1"/>
  <c r="A40" i="1"/>
  <c r="A36" i="1"/>
  <c r="A34" i="1"/>
  <c r="A32" i="1"/>
  <c r="A30" i="1"/>
  <c r="A28" i="1"/>
  <c r="A26" i="1"/>
  <c r="A24" i="1"/>
  <c r="A22" i="1"/>
  <c r="A20" i="1"/>
  <c r="Z328" i="1"/>
  <c r="Y328" i="1"/>
  <c r="AA328" i="1" s="1"/>
  <c r="E328" i="1" s="1"/>
  <c r="F328" i="1" s="1"/>
  <c r="Z327" i="1"/>
  <c r="Y327" i="1"/>
  <c r="AA327" i="1" s="1"/>
  <c r="E327" i="1" s="1"/>
  <c r="F327" i="1" s="1"/>
  <c r="Z326" i="1"/>
  <c r="Y326" i="1"/>
  <c r="AA326" i="1" s="1"/>
  <c r="E326" i="1" s="1"/>
  <c r="F326" i="1" s="1"/>
  <c r="Z325" i="1"/>
  <c r="Y325" i="1"/>
  <c r="AA325" i="1" s="1"/>
  <c r="E325" i="1" s="1"/>
  <c r="F325" i="1" s="1"/>
  <c r="Z324" i="1"/>
  <c r="Y324" i="1"/>
  <c r="AA324" i="1" s="1"/>
  <c r="E324" i="1" s="1"/>
  <c r="F324" i="1" s="1"/>
  <c r="Z323" i="1"/>
  <c r="Y323" i="1"/>
  <c r="Z322" i="1"/>
  <c r="Y322" i="1"/>
  <c r="AA321" i="1"/>
  <c r="E321" i="1" s="1"/>
  <c r="F321" i="1" s="1"/>
  <c r="Z321" i="1"/>
  <c r="Y321" i="1"/>
  <c r="AA320" i="1"/>
  <c r="E320" i="1" s="1"/>
  <c r="F320" i="1" s="1"/>
  <c r="Z320" i="1"/>
  <c r="Y320" i="1"/>
  <c r="Z319" i="1"/>
  <c r="Y319" i="1"/>
  <c r="AA319" i="1" s="1"/>
  <c r="F183" i="1"/>
  <c r="Q182" i="1"/>
  <c r="L182" i="1"/>
  <c r="I182" i="1"/>
  <c r="I172" i="1"/>
  <c r="AA322" i="1" l="1"/>
  <c r="E322" i="1" s="1"/>
  <c r="F322" i="1" s="1"/>
  <c r="AA323" i="1"/>
  <c r="E323" i="1" s="1"/>
  <c r="F323" i="1" s="1"/>
  <c r="E319" i="1"/>
  <c r="F319" i="1" s="1"/>
  <c r="A248" i="2"/>
  <c r="A247" i="2"/>
</calcChain>
</file>

<file path=xl/sharedStrings.xml><?xml version="1.0" encoding="utf-8"?>
<sst xmlns="http://schemas.openxmlformats.org/spreadsheetml/2006/main" count="886" uniqueCount="340">
  <si>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</si>
  <si>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</si>
  <si>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</si>
  <si>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</si>
  <si>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</si>
  <si>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</si>
  <si>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</si>
  <si>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</si>
  <si>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担当者部署</t>
    <rPh sb="0" eb="3">
      <t>タントウシャ</t>
    </rPh>
    <rPh sb="3" eb="5">
      <t>ブショ</t>
    </rPh>
    <phoneticPr fontId="5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</si>
  <si>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</si>
  <si>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</si>
  <si>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</si>
  <si>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都道府県から入力してください。</t>
    <rPh sb="0" eb="4">
      <t>トドウフケン</t>
    </rPh>
    <rPh sb="6" eb="8">
      <t>ニュウリョク</t>
    </rPh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</si>
  <si>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</si>
  <si>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担当者氏名カナ</t>
    <rPh sb="0" eb="3">
      <t>タントウシャ</t>
    </rPh>
    <rPh sb="3" eb="5">
      <t>シメイ</t>
    </rPh>
    <phoneticPr fontId="5"/>
  </si>
  <si>
    <t>担当者氏名</t>
    <rPh sb="0" eb="3">
      <t>タントウシャ</t>
    </rPh>
    <rPh sb="3" eb="5">
      <t>シメイ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</si>
  <si>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</si>
  <si>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</si>
  <si>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</si>
  <si>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代表者役職</t>
    <rPh sb="0" eb="3">
      <t>ダイヒョウシャ</t>
    </rPh>
    <rPh sb="3" eb="5">
      <t>ヤクショク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</si>
  <si>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4"/>
  </si>
  <si>
    <t>C.担当者情報</t>
    <rPh sb="2" eb="5">
      <t>タントウシャ</t>
    </rPh>
    <rPh sb="5" eb="7">
      <t>ジョウホウ</t>
    </rPh>
    <phoneticPr fontId="4"/>
  </si>
  <si>
    <t>E.経営情報</t>
    <rPh sb="2" eb="4">
      <t>ケイエイ</t>
    </rPh>
    <rPh sb="4" eb="6">
      <t>ジョウホウ</t>
    </rPh>
    <phoneticPr fontId="4"/>
  </si>
  <si>
    <t>経営実績</t>
    <rPh sb="0" eb="2">
      <t>ケイエイ</t>
    </rPh>
    <rPh sb="2" eb="4">
      <t>ジッセキ</t>
    </rPh>
    <phoneticPr fontId="5"/>
  </si>
  <si>
    <t>製造(千円)</t>
    <rPh sb="0" eb="2">
      <t>セイゾウ</t>
    </rPh>
    <rPh sb="3" eb="5">
      <t>センエン</t>
    </rPh>
    <phoneticPr fontId="4"/>
  </si>
  <si>
    <t>販売(千円)</t>
    <rPh sb="0" eb="2">
      <t>ハンバイ</t>
    </rPh>
    <rPh sb="3" eb="5">
      <t>センエン</t>
    </rPh>
    <phoneticPr fontId="4"/>
  </si>
  <si>
    <t>役務(千円)</t>
    <rPh sb="0" eb="2">
      <t>エキム</t>
    </rPh>
    <rPh sb="3" eb="5">
      <t>センエン</t>
    </rPh>
    <phoneticPr fontId="4"/>
  </si>
  <si>
    <t>計(千円)</t>
    <rPh sb="0" eb="1">
      <t>ケイ</t>
    </rPh>
    <rPh sb="2" eb="4">
      <t>センエン</t>
    </rPh>
    <phoneticPr fontId="4"/>
  </si>
  <si>
    <t>印刷</t>
    <rPh sb="0" eb="2">
      <t>インサツ</t>
    </rPh>
    <phoneticPr fontId="10"/>
  </si>
  <si>
    <t>シール・ラベル・フォーム印刷</t>
    <rPh sb="12" eb="14">
      <t>インサツ</t>
    </rPh>
    <phoneticPr fontId="10"/>
  </si>
  <si>
    <t>地図・航空写真</t>
    <rPh sb="0" eb="2">
      <t>チズ</t>
    </rPh>
    <rPh sb="3" eb="5">
      <t>コウクウ</t>
    </rPh>
    <rPh sb="5" eb="7">
      <t>シャシン</t>
    </rPh>
    <phoneticPr fontId="10"/>
  </si>
  <si>
    <t>陽画・マイクロフィルム</t>
    <rPh sb="0" eb="2">
      <t>ヨウガ</t>
    </rPh>
    <phoneticPr fontId="10"/>
  </si>
  <si>
    <t>写真・青写真</t>
    <rPh sb="0" eb="2">
      <t>シャシン</t>
    </rPh>
    <rPh sb="3" eb="4">
      <t>アオ</t>
    </rPh>
    <rPh sb="4" eb="6">
      <t>シャシン</t>
    </rPh>
    <phoneticPr fontId="10"/>
  </si>
  <si>
    <t>製本</t>
    <rPh sb="0" eb="2">
      <t>セイホン</t>
    </rPh>
    <phoneticPr fontId="10"/>
  </si>
  <si>
    <t>書籍・図書用品</t>
    <rPh sb="0" eb="2">
      <t>ショセキ</t>
    </rPh>
    <rPh sb="3" eb="5">
      <t>トショ</t>
    </rPh>
    <rPh sb="5" eb="7">
      <t>ヨウヒン</t>
    </rPh>
    <phoneticPr fontId="10"/>
  </si>
  <si>
    <t>その他</t>
    <rPh sb="2" eb="3">
      <t>タ</t>
    </rPh>
    <phoneticPr fontId="10"/>
  </si>
  <si>
    <t>事務用品・文房具類</t>
    <rPh sb="0" eb="2">
      <t>ジム</t>
    </rPh>
    <rPh sb="2" eb="4">
      <t>ヨウヒン</t>
    </rPh>
    <rPh sb="5" eb="8">
      <t>ブンボウグ</t>
    </rPh>
    <rPh sb="8" eb="9">
      <t>ルイ</t>
    </rPh>
    <phoneticPr fontId="10"/>
  </si>
  <si>
    <t>事務用機器</t>
    <rPh sb="0" eb="3">
      <t>ジムヨウ</t>
    </rPh>
    <rPh sb="3" eb="5">
      <t>キキ</t>
    </rPh>
    <phoneticPr fontId="10"/>
  </si>
  <si>
    <t>紙・紙製品</t>
    <rPh sb="0" eb="1">
      <t>カミ</t>
    </rPh>
    <rPh sb="2" eb="3">
      <t>カミ</t>
    </rPh>
    <rPh sb="3" eb="5">
      <t>セイヒン</t>
    </rPh>
    <phoneticPr fontId="10"/>
  </si>
  <si>
    <t>印章・ゴム印</t>
    <rPh sb="0" eb="2">
      <t>インショウ</t>
    </rPh>
    <rPh sb="5" eb="6">
      <t>イン</t>
    </rPh>
    <phoneticPr fontId="10"/>
  </si>
  <si>
    <t>スチール製品</t>
    <rPh sb="4" eb="6">
      <t>セイヒン</t>
    </rPh>
    <phoneticPr fontId="10"/>
  </si>
  <si>
    <t>既製家具（オフィス家具除く）</t>
    <rPh sb="0" eb="2">
      <t>キセイ</t>
    </rPh>
    <rPh sb="2" eb="4">
      <t>カグ</t>
    </rPh>
    <rPh sb="9" eb="11">
      <t>カグ</t>
    </rPh>
    <rPh sb="11" eb="12">
      <t>ノゾ</t>
    </rPh>
    <phoneticPr fontId="10"/>
  </si>
  <si>
    <t>別製家具</t>
    <rPh sb="0" eb="1">
      <t>ベツ</t>
    </rPh>
    <rPh sb="1" eb="2">
      <t>セイ</t>
    </rPh>
    <rPh sb="2" eb="4">
      <t>カグ</t>
    </rPh>
    <phoneticPr fontId="10"/>
  </si>
  <si>
    <t>オフィス家具</t>
    <rPh sb="4" eb="6">
      <t>カグ</t>
    </rPh>
    <phoneticPr fontId="10"/>
  </si>
  <si>
    <t>学校教材・用具</t>
    <rPh sb="0" eb="2">
      <t>ガッコウ</t>
    </rPh>
    <rPh sb="2" eb="4">
      <t>キョウザイ</t>
    </rPh>
    <rPh sb="5" eb="7">
      <t>ヨウグ</t>
    </rPh>
    <phoneticPr fontId="10"/>
  </si>
  <si>
    <t>保育教材・用具</t>
    <rPh sb="0" eb="2">
      <t>ホイク</t>
    </rPh>
    <rPh sb="2" eb="4">
      <t>キョウザイ</t>
    </rPh>
    <rPh sb="5" eb="7">
      <t>ヨウグ</t>
    </rPh>
    <phoneticPr fontId="10"/>
  </si>
  <si>
    <t>室内外遊具・玩具</t>
    <rPh sb="0" eb="2">
      <t>シツナイ</t>
    </rPh>
    <rPh sb="2" eb="3">
      <t>ガイ</t>
    </rPh>
    <rPh sb="3" eb="5">
      <t>ユウグ</t>
    </rPh>
    <rPh sb="6" eb="8">
      <t>ガング</t>
    </rPh>
    <phoneticPr fontId="10"/>
  </si>
  <si>
    <t>映画フィルム</t>
    <rPh sb="0" eb="2">
      <t>エイガ</t>
    </rPh>
    <phoneticPr fontId="10"/>
  </si>
  <si>
    <t>楽器・レコード</t>
    <rPh sb="0" eb="2">
      <t>ガッキ</t>
    </rPh>
    <phoneticPr fontId="10"/>
  </si>
  <si>
    <t>手芸用品・ミシン</t>
    <rPh sb="0" eb="2">
      <t>シュゲイ</t>
    </rPh>
    <rPh sb="2" eb="4">
      <t>ヨウヒン</t>
    </rPh>
    <phoneticPr fontId="10"/>
  </si>
  <si>
    <t>運動用品・器具</t>
    <rPh sb="0" eb="2">
      <t>ウンドウ</t>
    </rPh>
    <rPh sb="2" eb="4">
      <t>ヨウヒン</t>
    </rPh>
    <rPh sb="5" eb="7">
      <t>キグ</t>
    </rPh>
    <phoneticPr fontId="10"/>
  </si>
  <si>
    <t>荒物・雑貨・金物</t>
    <rPh sb="0" eb="2">
      <t>アラモノ</t>
    </rPh>
    <rPh sb="3" eb="5">
      <t>ザッカ</t>
    </rPh>
    <rPh sb="6" eb="8">
      <t>カナモノ</t>
    </rPh>
    <phoneticPr fontId="10"/>
  </si>
  <si>
    <t>陶磁器・漆器</t>
    <rPh sb="0" eb="3">
      <t>トウジキ</t>
    </rPh>
    <rPh sb="4" eb="6">
      <t>シッキ</t>
    </rPh>
    <phoneticPr fontId="10"/>
  </si>
  <si>
    <t>ギフト用品</t>
    <rPh sb="3" eb="5">
      <t>ヨウヒン</t>
    </rPh>
    <phoneticPr fontId="10"/>
  </si>
  <si>
    <t>塗料</t>
    <rPh sb="0" eb="2">
      <t>トリョウ</t>
    </rPh>
    <phoneticPr fontId="10"/>
  </si>
  <si>
    <t>ビニール・プラスチック製品</t>
    <rPh sb="11" eb="13">
      <t>セイヒン</t>
    </rPh>
    <phoneticPr fontId="10"/>
  </si>
  <si>
    <t>清掃用品</t>
    <rPh sb="0" eb="2">
      <t>セイソウ</t>
    </rPh>
    <rPh sb="2" eb="4">
      <t>ヨウヒン</t>
    </rPh>
    <phoneticPr fontId="10"/>
  </si>
  <si>
    <t>事務服・作業着</t>
    <rPh sb="0" eb="2">
      <t>ジム</t>
    </rPh>
    <rPh sb="2" eb="3">
      <t>フク</t>
    </rPh>
    <rPh sb="4" eb="7">
      <t>サギョウギ</t>
    </rPh>
    <phoneticPr fontId="10"/>
  </si>
  <si>
    <t>帽子</t>
    <rPh sb="0" eb="2">
      <t>ボウシ</t>
    </rPh>
    <phoneticPr fontId="10"/>
  </si>
  <si>
    <t>皮革・ゴム製品</t>
    <rPh sb="0" eb="2">
      <t>ヒカク</t>
    </rPh>
    <rPh sb="5" eb="7">
      <t>セイヒン</t>
    </rPh>
    <phoneticPr fontId="10"/>
  </si>
  <si>
    <t>寝具・座布団</t>
    <rPh sb="0" eb="2">
      <t>シング</t>
    </rPh>
    <rPh sb="3" eb="4">
      <t>ザ</t>
    </rPh>
    <rPh sb="4" eb="6">
      <t>フトン</t>
    </rPh>
    <phoneticPr fontId="10"/>
  </si>
  <si>
    <t>室内装飾品</t>
    <rPh sb="0" eb="2">
      <t>シツナイ</t>
    </rPh>
    <rPh sb="2" eb="5">
      <t>ソウショクヒン</t>
    </rPh>
    <phoneticPr fontId="10"/>
  </si>
  <si>
    <t>テント・シート</t>
    <phoneticPr fontId="10"/>
  </si>
  <si>
    <t>看板・パネル</t>
    <rPh sb="0" eb="2">
      <t>カンバン</t>
    </rPh>
    <phoneticPr fontId="10"/>
  </si>
  <si>
    <t>標示板・標識</t>
    <rPh sb="0" eb="3">
      <t>ヒョウジバン</t>
    </rPh>
    <rPh sb="4" eb="6">
      <t>ヒョウシキ</t>
    </rPh>
    <phoneticPr fontId="10"/>
  </si>
  <si>
    <t>記章・旗</t>
    <rPh sb="0" eb="2">
      <t>キショウ</t>
    </rPh>
    <rPh sb="3" eb="4">
      <t>ハタ</t>
    </rPh>
    <phoneticPr fontId="10"/>
  </si>
  <si>
    <t>医療機器</t>
    <rPh sb="0" eb="2">
      <t>イリョウ</t>
    </rPh>
    <rPh sb="2" eb="4">
      <t>キキ</t>
    </rPh>
    <phoneticPr fontId="10"/>
  </si>
  <si>
    <t>医療材料</t>
    <rPh sb="0" eb="2">
      <t>イリョウ</t>
    </rPh>
    <rPh sb="2" eb="4">
      <t>ザイリョウ</t>
    </rPh>
    <phoneticPr fontId="10"/>
  </si>
  <si>
    <t>衛生材料</t>
    <rPh sb="0" eb="2">
      <t>エイセイ</t>
    </rPh>
    <rPh sb="2" eb="4">
      <t>ザイリョウ</t>
    </rPh>
    <phoneticPr fontId="10"/>
  </si>
  <si>
    <t>介護用品</t>
    <rPh sb="0" eb="2">
      <t>カイゴ</t>
    </rPh>
    <rPh sb="2" eb="4">
      <t>ヨウヒン</t>
    </rPh>
    <phoneticPr fontId="10"/>
  </si>
  <si>
    <t>医薬品・ワクチン・試薬品</t>
    <rPh sb="0" eb="3">
      <t>イヤクヒン</t>
    </rPh>
    <rPh sb="9" eb="11">
      <t>シヤク</t>
    </rPh>
    <rPh sb="11" eb="12">
      <t>ヒン</t>
    </rPh>
    <phoneticPr fontId="10"/>
  </si>
  <si>
    <t>工業・化学薬品</t>
    <rPh sb="0" eb="2">
      <t>コウギョウ</t>
    </rPh>
    <rPh sb="3" eb="5">
      <t>カガク</t>
    </rPh>
    <rPh sb="5" eb="7">
      <t>ヤクヒン</t>
    </rPh>
    <phoneticPr fontId="10"/>
  </si>
  <si>
    <t>動物・農業薬品</t>
    <rPh sb="0" eb="2">
      <t>ドウブツ</t>
    </rPh>
    <rPh sb="3" eb="5">
      <t>ノウギョウ</t>
    </rPh>
    <rPh sb="5" eb="7">
      <t>ヤクヒン</t>
    </rPh>
    <phoneticPr fontId="10"/>
  </si>
  <si>
    <t>家庭用電気機器</t>
    <rPh sb="0" eb="3">
      <t>カテイヨウ</t>
    </rPh>
    <rPh sb="3" eb="5">
      <t>デンキ</t>
    </rPh>
    <rPh sb="5" eb="7">
      <t>キキ</t>
    </rPh>
    <phoneticPr fontId="10"/>
  </si>
  <si>
    <t>通信関係機器</t>
    <rPh sb="0" eb="2">
      <t>ツウシン</t>
    </rPh>
    <rPh sb="2" eb="4">
      <t>カンケイ</t>
    </rPh>
    <rPh sb="4" eb="6">
      <t>キキ</t>
    </rPh>
    <phoneticPr fontId="10"/>
  </si>
  <si>
    <t>配線照明機器</t>
    <rPh sb="0" eb="2">
      <t>ハイセン</t>
    </rPh>
    <rPh sb="2" eb="4">
      <t>ショウメイ</t>
    </rPh>
    <rPh sb="4" eb="6">
      <t>キキ</t>
    </rPh>
    <phoneticPr fontId="10"/>
  </si>
  <si>
    <t>視聴覚機器</t>
    <rPh sb="0" eb="3">
      <t>シチョウカク</t>
    </rPh>
    <rPh sb="3" eb="5">
      <t>キキ</t>
    </rPh>
    <phoneticPr fontId="10"/>
  </si>
  <si>
    <t>電気機械器具</t>
    <rPh sb="0" eb="2">
      <t>デンキ</t>
    </rPh>
    <rPh sb="2" eb="4">
      <t>キカイ</t>
    </rPh>
    <rPh sb="4" eb="6">
      <t>キグ</t>
    </rPh>
    <phoneticPr fontId="10"/>
  </si>
  <si>
    <t>カメラ・写真材料・光学機器</t>
    <rPh sb="4" eb="6">
      <t>シャシン</t>
    </rPh>
    <rPh sb="6" eb="8">
      <t>ザイリョウ</t>
    </rPh>
    <rPh sb="9" eb="11">
      <t>コウガク</t>
    </rPh>
    <rPh sb="11" eb="13">
      <t>キキ</t>
    </rPh>
    <phoneticPr fontId="10"/>
  </si>
  <si>
    <t>時計・貴金属</t>
    <rPh sb="0" eb="2">
      <t>トケイ</t>
    </rPh>
    <rPh sb="3" eb="6">
      <t>キキンゾク</t>
    </rPh>
    <phoneticPr fontId="10"/>
  </si>
  <si>
    <t>理化学機器</t>
    <rPh sb="0" eb="3">
      <t>リカガク</t>
    </rPh>
    <rPh sb="3" eb="5">
      <t>キキ</t>
    </rPh>
    <phoneticPr fontId="10"/>
  </si>
  <si>
    <t>計測量機器</t>
    <rPh sb="0" eb="2">
      <t>ケイソク</t>
    </rPh>
    <rPh sb="2" eb="3">
      <t>リョウ</t>
    </rPh>
    <rPh sb="3" eb="5">
      <t>キキ</t>
    </rPh>
    <phoneticPr fontId="10"/>
  </si>
  <si>
    <t>環境衛生機器</t>
    <rPh sb="0" eb="2">
      <t>カンキョウ</t>
    </rPh>
    <rPh sb="2" eb="4">
      <t>エイセイ</t>
    </rPh>
    <rPh sb="4" eb="6">
      <t>キキ</t>
    </rPh>
    <phoneticPr fontId="10"/>
  </si>
  <si>
    <t>建設土木・運搬機械</t>
    <rPh sb="0" eb="2">
      <t>ケンセツ</t>
    </rPh>
    <rPh sb="2" eb="4">
      <t>ドボク</t>
    </rPh>
    <rPh sb="5" eb="7">
      <t>ウンパン</t>
    </rPh>
    <rPh sb="7" eb="9">
      <t>キカイ</t>
    </rPh>
    <phoneticPr fontId="10"/>
  </si>
  <si>
    <t>農林水産機器</t>
    <rPh sb="0" eb="2">
      <t>ノウリン</t>
    </rPh>
    <rPh sb="2" eb="4">
      <t>スイサン</t>
    </rPh>
    <rPh sb="4" eb="6">
      <t>キキ</t>
    </rPh>
    <phoneticPr fontId="10"/>
  </si>
  <si>
    <t>上下水道機器</t>
    <rPh sb="0" eb="2">
      <t>ジョウゲ</t>
    </rPh>
    <rPh sb="2" eb="4">
      <t>スイドウ</t>
    </rPh>
    <rPh sb="4" eb="6">
      <t>キキ</t>
    </rPh>
    <phoneticPr fontId="10"/>
  </si>
  <si>
    <t>冷暖房空調機器</t>
    <rPh sb="0" eb="3">
      <t>レイダンボウ</t>
    </rPh>
    <rPh sb="3" eb="5">
      <t>クウチョウ</t>
    </rPh>
    <rPh sb="5" eb="7">
      <t>キキ</t>
    </rPh>
    <phoneticPr fontId="10"/>
  </si>
  <si>
    <t>ガス・石油機器</t>
    <rPh sb="3" eb="5">
      <t>セキユ</t>
    </rPh>
    <rPh sb="5" eb="7">
      <t>キキ</t>
    </rPh>
    <phoneticPr fontId="10"/>
  </si>
  <si>
    <t>業務用厨房機器・食器</t>
    <rPh sb="0" eb="3">
      <t>ギョウムヨウ</t>
    </rPh>
    <rPh sb="3" eb="5">
      <t>チュウボウ</t>
    </rPh>
    <rPh sb="5" eb="7">
      <t>キキ</t>
    </rPh>
    <rPh sb="8" eb="10">
      <t>ショッキ</t>
    </rPh>
    <phoneticPr fontId="10"/>
  </si>
  <si>
    <t>機械工具</t>
    <rPh sb="0" eb="2">
      <t>キカイ</t>
    </rPh>
    <rPh sb="2" eb="4">
      <t>コウグ</t>
    </rPh>
    <phoneticPr fontId="10"/>
  </si>
  <si>
    <t>自動販売機</t>
    <rPh sb="0" eb="2">
      <t>ジドウ</t>
    </rPh>
    <rPh sb="2" eb="5">
      <t>ハンバイキ</t>
    </rPh>
    <phoneticPr fontId="10"/>
  </si>
  <si>
    <t>自動車</t>
    <rPh sb="0" eb="3">
      <t>ジドウシャ</t>
    </rPh>
    <phoneticPr fontId="10"/>
  </si>
  <si>
    <t>バイク・自転車</t>
    <rPh sb="4" eb="7">
      <t>ジテンシャ</t>
    </rPh>
    <phoneticPr fontId="10"/>
  </si>
  <si>
    <t>バス・トラック</t>
    <phoneticPr fontId="10"/>
  </si>
  <si>
    <t>産業・特殊車両</t>
    <rPh sb="0" eb="2">
      <t>サンギョウ</t>
    </rPh>
    <rPh sb="3" eb="5">
      <t>トクシュ</t>
    </rPh>
    <rPh sb="5" eb="7">
      <t>シャリョウ</t>
    </rPh>
    <phoneticPr fontId="10"/>
  </si>
  <si>
    <t>自動車部品・タイヤ</t>
    <rPh sb="0" eb="3">
      <t>ジドウシャ</t>
    </rPh>
    <rPh sb="3" eb="5">
      <t>ブヒン</t>
    </rPh>
    <phoneticPr fontId="10"/>
  </si>
  <si>
    <t>自動車架装・修理・検査・整備</t>
    <rPh sb="0" eb="3">
      <t>ジドウシャ</t>
    </rPh>
    <rPh sb="3" eb="4">
      <t>カ</t>
    </rPh>
    <rPh sb="4" eb="5">
      <t>ソウ</t>
    </rPh>
    <rPh sb="6" eb="8">
      <t>シュウリ</t>
    </rPh>
    <rPh sb="9" eb="11">
      <t>ケンサ</t>
    </rPh>
    <rPh sb="12" eb="14">
      <t>セイビ</t>
    </rPh>
    <phoneticPr fontId="10"/>
  </si>
  <si>
    <t>石油類</t>
    <rPh sb="0" eb="2">
      <t>セキユ</t>
    </rPh>
    <rPh sb="2" eb="3">
      <t>ルイ</t>
    </rPh>
    <phoneticPr fontId="10"/>
  </si>
  <si>
    <t>気体燃料</t>
    <rPh sb="0" eb="2">
      <t>キタイ</t>
    </rPh>
    <rPh sb="2" eb="4">
      <t>ネンリョウ</t>
    </rPh>
    <phoneticPr fontId="10"/>
  </si>
  <si>
    <t>固体燃料</t>
    <rPh sb="0" eb="2">
      <t>コタイ</t>
    </rPh>
    <rPh sb="2" eb="4">
      <t>ネンリョウ</t>
    </rPh>
    <phoneticPr fontId="10"/>
  </si>
  <si>
    <t>種子・苗木・生花・園芸用品</t>
    <rPh sb="0" eb="2">
      <t>シュシ</t>
    </rPh>
    <rPh sb="3" eb="5">
      <t>ナエギ</t>
    </rPh>
    <rPh sb="6" eb="8">
      <t>セイカ</t>
    </rPh>
    <rPh sb="9" eb="11">
      <t>エンゲイ</t>
    </rPh>
    <rPh sb="11" eb="13">
      <t>ヨウヒン</t>
    </rPh>
    <phoneticPr fontId="10"/>
  </si>
  <si>
    <t>食料品</t>
    <rPh sb="0" eb="3">
      <t>ショクリョウヒン</t>
    </rPh>
    <phoneticPr fontId="10"/>
  </si>
  <si>
    <t>飲料</t>
    <rPh sb="0" eb="2">
      <t>インリョウ</t>
    </rPh>
    <phoneticPr fontId="10"/>
  </si>
  <si>
    <t>消防関係車両</t>
    <rPh sb="0" eb="2">
      <t>ショウボウ</t>
    </rPh>
    <rPh sb="2" eb="4">
      <t>カンケイ</t>
    </rPh>
    <rPh sb="4" eb="6">
      <t>シャリョウ</t>
    </rPh>
    <phoneticPr fontId="10"/>
  </si>
  <si>
    <t>消防装備</t>
    <rPh sb="0" eb="2">
      <t>ショウボウ</t>
    </rPh>
    <rPh sb="2" eb="4">
      <t>ソウビ</t>
    </rPh>
    <phoneticPr fontId="10"/>
  </si>
  <si>
    <t>消防資材器具類</t>
    <rPh sb="0" eb="2">
      <t>ショウボウ</t>
    </rPh>
    <rPh sb="2" eb="4">
      <t>シザイ</t>
    </rPh>
    <rPh sb="4" eb="6">
      <t>キグ</t>
    </rPh>
    <rPh sb="6" eb="7">
      <t>ルイ</t>
    </rPh>
    <phoneticPr fontId="10"/>
  </si>
  <si>
    <t>警報装置</t>
    <rPh sb="0" eb="2">
      <t>ケイホウ</t>
    </rPh>
    <rPh sb="2" eb="4">
      <t>ソウチ</t>
    </rPh>
    <phoneticPr fontId="10"/>
  </si>
  <si>
    <t>鉄・鋼材</t>
    <rPh sb="0" eb="1">
      <t>テツ</t>
    </rPh>
    <rPh sb="2" eb="4">
      <t>コウザイ</t>
    </rPh>
    <phoneticPr fontId="10"/>
  </si>
  <si>
    <t>建築資材</t>
    <rPh sb="0" eb="2">
      <t>ケンチク</t>
    </rPh>
    <rPh sb="2" eb="4">
      <t>シザイ</t>
    </rPh>
    <phoneticPr fontId="10"/>
  </si>
  <si>
    <t>土木資材</t>
    <rPh sb="0" eb="2">
      <t>ドボク</t>
    </rPh>
    <rPh sb="2" eb="4">
      <t>シザイ</t>
    </rPh>
    <phoneticPr fontId="10"/>
  </si>
  <si>
    <t>硝子</t>
    <rPh sb="0" eb="2">
      <t>ガラス</t>
    </rPh>
    <phoneticPr fontId="10"/>
  </si>
  <si>
    <t>電設資材</t>
    <rPh sb="0" eb="2">
      <t>デンセツ</t>
    </rPh>
    <rPh sb="2" eb="4">
      <t>シザイ</t>
    </rPh>
    <phoneticPr fontId="10"/>
  </si>
  <si>
    <t>建具・畳・襖</t>
    <rPh sb="0" eb="2">
      <t>タテグ</t>
    </rPh>
    <rPh sb="3" eb="4">
      <t>タタミ</t>
    </rPh>
    <rPh sb="5" eb="6">
      <t>フスマ</t>
    </rPh>
    <phoneticPr fontId="10"/>
  </si>
  <si>
    <t>住宅設備</t>
    <rPh sb="0" eb="2">
      <t>ジュウタク</t>
    </rPh>
    <rPh sb="2" eb="4">
      <t>セツビ</t>
    </rPh>
    <phoneticPr fontId="10"/>
  </si>
  <si>
    <t>公園設備</t>
    <rPh sb="0" eb="2">
      <t>コウエン</t>
    </rPh>
    <rPh sb="2" eb="4">
      <t>セツビ</t>
    </rPh>
    <phoneticPr fontId="10"/>
  </si>
  <si>
    <t>その他機器</t>
    <rPh sb="2" eb="3">
      <t>タ</t>
    </rPh>
    <rPh sb="3" eb="5">
      <t>キキ</t>
    </rPh>
    <phoneticPr fontId="10"/>
  </si>
  <si>
    <t>除雪機器</t>
    <rPh sb="0" eb="2">
      <t>ジョセツ</t>
    </rPh>
    <rPh sb="2" eb="4">
      <t>キキ</t>
    </rPh>
    <phoneticPr fontId="10"/>
  </si>
  <si>
    <t>その他物品</t>
    <rPh sb="2" eb="3">
      <t>タ</t>
    </rPh>
    <rPh sb="3" eb="5">
      <t>ブッピン</t>
    </rPh>
    <phoneticPr fontId="10"/>
  </si>
  <si>
    <t>選挙用品</t>
    <rPh sb="0" eb="2">
      <t>センキョ</t>
    </rPh>
    <rPh sb="2" eb="4">
      <t>ヨウヒン</t>
    </rPh>
    <phoneticPr fontId="10"/>
  </si>
  <si>
    <t>作業保安用品</t>
    <rPh sb="0" eb="2">
      <t>サギョウ</t>
    </rPh>
    <rPh sb="2" eb="4">
      <t>ホアン</t>
    </rPh>
    <rPh sb="4" eb="6">
      <t>ヨウヒン</t>
    </rPh>
    <phoneticPr fontId="10"/>
  </si>
  <si>
    <t>交通安全用品</t>
    <rPh sb="0" eb="2">
      <t>コウツウ</t>
    </rPh>
    <rPh sb="2" eb="4">
      <t>アンゼン</t>
    </rPh>
    <rPh sb="4" eb="6">
      <t>ヨウヒン</t>
    </rPh>
    <phoneticPr fontId="10"/>
  </si>
  <si>
    <t>舞台用品</t>
    <rPh sb="0" eb="2">
      <t>ブタイ</t>
    </rPh>
    <rPh sb="2" eb="4">
      <t>ヨウヒン</t>
    </rPh>
    <phoneticPr fontId="10"/>
  </si>
  <si>
    <t>冠婚葬祭用品</t>
    <rPh sb="0" eb="2">
      <t>カンコン</t>
    </rPh>
    <rPh sb="2" eb="4">
      <t>ソウサイ</t>
    </rPh>
    <rPh sb="4" eb="6">
      <t>ヨウヒン</t>
    </rPh>
    <phoneticPr fontId="10"/>
  </si>
  <si>
    <t>不用品買収</t>
    <rPh sb="0" eb="3">
      <t>フヨウヒン</t>
    </rPh>
    <rPh sb="3" eb="5">
      <t>バイシュウ</t>
    </rPh>
    <phoneticPr fontId="10"/>
  </si>
  <si>
    <t>鉄くず</t>
    <rPh sb="0" eb="1">
      <t>テツ</t>
    </rPh>
    <phoneticPr fontId="10"/>
  </si>
  <si>
    <t>非鉄金属くず</t>
    <rPh sb="0" eb="2">
      <t>ヒテツ</t>
    </rPh>
    <rPh sb="2" eb="4">
      <t>キンゾク</t>
    </rPh>
    <phoneticPr fontId="10"/>
  </si>
  <si>
    <t>ペットボトル</t>
    <phoneticPr fontId="10"/>
  </si>
  <si>
    <t>中古・撤去自転車</t>
    <rPh sb="0" eb="2">
      <t>チュウコ</t>
    </rPh>
    <rPh sb="3" eb="5">
      <t>テッキョ</t>
    </rPh>
    <rPh sb="5" eb="8">
      <t>ジテンシャ</t>
    </rPh>
    <phoneticPr fontId="10"/>
  </si>
  <si>
    <t>定着液・廃フィルム</t>
    <rPh sb="0" eb="3">
      <t>テイチャクエキ</t>
    </rPh>
    <rPh sb="4" eb="5">
      <t>ハイ</t>
    </rPh>
    <phoneticPr fontId="10"/>
  </si>
  <si>
    <t>古紙</t>
    <rPh sb="0" eb="2">
      <t>コシ</t>
    </rPh>
    <phoneticPr fontId="10"/>
  </si>
  <si>
    <t>生木</t>
    <rPh sb="0" eb="2">
      <t>ナマキ</t>
    </rPh>
    <phoneticPr fontId="10"/>
  </si>
  <si>
    <t>その他製造・販売</t>
    <rPh sb="2" eb="3">
      <t>タ</t>
    </rPh>
    <rPh sb="3" eb="5">
      <t>セイゾウ</t>
    </rPh>
    <rPh sb="6" eb="8">
      <t>ハンバイ</t>
    </rPh>
    <phoneticPr fontId="10"/>
  </si>
  <si>
    <t>建物等の保守管理</t>
    <rPh sb="0" eb="2">
      <t>タテモノ</t>
    </rPh>
    <rPh sb="2" eb="3">
      <t>トウ</t>
    </rPh>
    <rPh sb="4" eb="6">
      <t>ホシュ</t>
    </rPh>
    <rPh sb="6" eb="8">
      <t>カンリ</t>
    </rPh>
    <phoneticPr fontId="10"/>
  </si>
  <si>
    <t>建築物保守管理</t>
    <rPh sb="0" eb="3">
      <t>ケンチクブツ</t>
    </rPh>
    <rPh sb="3" eb="5">
      <t>ホシュ</t>
    </rPh>
    <rPh sb="5" eb="7">
      <t>カンリ</t>
    </rPh>
    <phoneticPr fontId="10"/>
  </si>
  <si>
    <t>屋外清掃</t>
    <rPh sb="0" eb="2">
      <t>オクガイ</t>
    </rPh>
    <rPh sb="2" eb="4">
      <t>セイソウ</t>
    </rPh>
    <phoneticPr fontId="10"/>
  </si>
  <si>
    <t>建築物ねずみ昆虫等防除</t>
    <rPh sb="0" eb="3">
      <t>ケンチクブツ</t>
    </rPh>
    <rPh sb="6" eb="8">
      <t>コンチュウ</t>
    </rPh>
    <rPh sb="8" eb="9">
      <t>トウ</t>
    </rPh>
    <rPh sb="9" eb="11">
      <t>ボウジョ</t>
    </rPh>
    <phoneticPr fontId="10"/>
  </si>
  <si>
    <t>建築物飲料水貯水槽等清掃</t>
    <rPh sb="0" eb="3">
      <t>ケンチクブツ</t>
    </rPh>
    <rPh sb="3" eb="5">
      <t>インリョウ</t>
    </rPh>
    <rPh sb="5" eb="6">
      <t>スイ</t>
    </rPh>
    <rPh sb="6" eb="8">
      <t>チョスイ</t>
    </rPh>
    <rPh sb="8" eb="9">
      <t>ソウ</t>
    </rPh>
    <rPh sb="9" eb="10">
      <t>トウ</t>
    </rPh>
    <rPh sb="10" eb="12">
      <t>セイソウ</t>
    </rPh>
    <phoneticPr fontId="10"/>
  </si>
  <si>
    <t>排水槽の清掃</t>
    <rPh sb="0" eb="2">
      <t>ハイスイ</t>
    </rPh>
    <rPh sb="2" eb="3">
      <t>ソウ</t>
    </rPh>
    <rPh sb="4" eb="6">
      <t>セイソウ</t>
    </rPh>
    <phoneticPr fontId="10"/>
  </si>
  <si>
    <t>浄化槽の保守・清掃</t>
    <rPh sb="0" eb="3">
      <t>ジョウカソウ</t>
    </rPh>
    <rPh sb="4" eb="6">
      <t>ホシュ</t>
    </rPh>
    <rPh sb="7" eb="9">
      <t>セイソウ</t>
    </rPh>
    <phoneticPr fontId="10"/>
  </si>
  <si>
    <t>給排水、換気設備等保守</t>
    <rPh sb="0" eb="3">
      <t>キュウハイスイ</t>
    </rPh>
    <rPh sb="4" eb="6">
      <t>カンキ</t>
    </rPh>
    <rPh sb="6" eb="8">
      <t>セツビ</t>
    </rPh>
    <rPh sb="8" eb="9">
      <t>トウ</t>
    </rPh>
    <rPh sb="9" eb="11">
      <t>ホシュ</t>
    </rPh>
    <phoneticPr fontId="10"/>
  </si>
  <si>
    <t>冷暖房設備等保守</t>
    <rPh sb="0" eb="3">
      <t>レイダンボウ</t>
    </rPh>
    <rPh sb="3" eb="5">
      <t>セツビ</t>
    </rPh>
    <rPh sb="5" eb="6">
      <t>トウ</t>
    </rPh>
    <rPh sb="6" eb="8">
      <t>ホシュ</t>
    </rPh>
    <phoneticPr fontId="10"/>
  </si>
  <si>
    <t>ボイラーの運転・清掃・保守</t>
    <rPh sb="5" eb="7">
      <t>ウンテン</t>
    </rPh>
    <rPh sb="8" eb="10">
      <t>セイソウ</t>
    </rPh>
    <rPh sb="11" eb="13">
      <t>ホシュ</t>
    </rPh>
    <phoneticPr fontId="10"/>
  </si>
  <si>
    <t>危険物施設保守</t>
    <rPh sb="0" eb="3">
      <t>キケンブツ</t>
    </rPh>
    <rPh sb="3" eb="5">
      <t>シセツ</t>
    </rPh>
    <rPh sb="5" eb="7">
      <t>ホシュ</t>
    </rPh>
    <phoneticPr fontId="10"/>
  </si>
  <si>
    <t>消防設備保守</t>
    <rPh sb="0" eb="2">
      <t>ショウボウ</t>
    </rPh>
    <rPh sb="2" eb="4">
      <t>セツビ</t>
    </rPh>
    <rPh sb="4" eb="6">
      <t>ホシュ</t>
    </rPh>
    <phoneticPr fontId="10"/>
  </si>
  <si>
    <t>昇降機等保守</t>
    <rPh sb="0" eb="4">
      <t>ショウコウキトウ</t>
    </rPh>
    <rPh sb="4" eb="6">
      <t>ホシュ</t>
    </rPh>
    <phoneticPr fontId="10"/>
  </si>
  <si>
    <t>電気設備等保守</t>
    <rPh sb="0" eb="2">
      <t>デンキ</t>
    </rPh>
    <rPh sb="2" eb="4">
      <t>セツビ</t>
    </rPh>
    <rPh sb="4" eb="5">
      <t>トウ</t>
    </rPh>
    <rPh sb="5" eb="7">
      <t>ホシュ</t>
    </rPh>
    <phoneticPr fontId="10"/>
  </si>
  <si>
    <t>電気・機械設備等の運転・監視</t>
    <rPh sb="0" eb="2">
      <t>デンキ</t>
    </rPh>
    <rPh sb="3" eb="5">
      <t>キカイ</t>
    </rPh>
    <rPh sb="5" eb="7">
      <t>セツビ</t>
    </rPh>
    <rPh sb="7" eb="8">
      <t>トウ</t>
    </rPh>
    <rPh sb="9" eb="11">
      <t>ウンテン</t>
    </rPh>
    <rPh sb="12" eb="14">
      <t>カンシ</t>
    </rPh>
    <phoneticPr fontId="10"/>
  </si>
  <si>
    <t>有線通信設備保守</t>
    <rPh sb="0" eb="2">
      <t>ユウセン</t>
    </rPh>
    <rPh sb="2" eb="4">
      <t>ツウシン</t>
    </rPh>
    <rPh sb="4" eb="6">
      <t>セツビ</t>
    </rPh>
    <rPh sb="6" eb="8">
      <t>ホシュ</t>
    </rPh>
    <phoneticPr fontId="10"/>
  </si>
  <si>
    <t>無線通信設備保守</t>
    <rPh sb="0" eb="2">
      <t>ムセン</t>
    </rPh>
    <rPh sb="2" eb="4">
      <t>ツウシン</t>
    </rPh>
    <rPh sb="4" eb="6">
      <t>セツビ</t>
    </rPh>
    <rPh sb="6" eb="8">
      <t>ホシュ</t>
    </rPh>
    <phoneticPr fontId="10"/>
  </si>
  <si>
    <t>放送、時計設備等保守</t>
    <rPh sb="0" eb="2">
      <t>ホウソウ</t>
    </rPh>
    <rPh sb="3" eb="5">
      <t>トケイ</t>
    </rPh>
    <rPh sb="5" eb="7">
      <t>セツビ</t>
    </rPh>
    <rPh sb="7" eb="8">
      <t>トウ</t>
    </rPh>
    <rPh sb="8" eb="10">
      <t>ホシュ</t>
    </rPh>
    <phoneticPr fontId="10"/>
  </si>
  <si>
    <t>中央監視設備等保守</t>
    <rPh sb="0" eb="2">
      <t>チュウオウ</t>
    </rPh>
    <rPh sb="2" eb="4">
      <t>カンシ</t>
    </rPh>
    <rPh sb="4" eb="6">
      <t>セツビ</t>
    </rPh>
    <rPh sb="6" eb="7">
      <t>トウ</t>
    </rPh>
    <rPh sb="7" eb="9">
      <t>ホシュ</t>
    </rPh>
    <phoneticPr fontId="10"/>
  </si>
  <si>
    <t>街路樹、庭木、芝生等剪定・殺虫消毒</t>
    <rPh sb="0" eb="3">
      <t>ガイロジュ</t>
    </rPh>
    <rPh sb="4" eb="6">
      <t>ニワキ</t>
    </rPh>
    <rPh sb="7" eb="9">
      <t>シバフ</t>
    </rPh>
    <rPh sb="9" eb="10">
      <t>トウ</t>
    </rPh>
    <rPh sb="10" eb="12">
      <t>センテイ</t>
    </rPh>
    <rPh sb="13" eb="15">
      <t>サッチュウ</t>
    </rPh>
    <rPh sb="15" eb="17">
      <t>ショウドク</t>
    </rPh>
    <phoneticPr fontId="10"/>
  </si>
  <si>
    <t>施設の管理・運営</t>
    <rPh sb="0" eb="2">
      <t>シセツ</t>
    </rPh>
    <rPh sb="3" eb="5">
      <t>カンリ</t>
    </rPh>
    <rPh sb="6" eb="8">
      <t>ウンエイ</t>
    </rPh>
    <phoneticPr fontId="10"/>
  </si>
  <si>
    <t>遊具保守</t>
    <rPh sb="0" eb="2">
      <t>ユウグ</t>
    </rPh>
    <rPh sb="2" eb="4">
      <t>ホシュ</t>
    </rPh>
    <phoneticPr fontId="10"/>
  </si>
  <si>
    <t>廃棄物処理</t>
    <rPh sb="0" eb="3">
      <t>ハイキブツ</t>
    </rPh>
    <rPh sb="3" eb="5">
      <t>ショリ</t>
    </rPh>
    <phoneticPr fontId="10"/>
  </si>
  <si>
    <t>一般廃棄物（管理）</t>
    <rPh sb="0" eb="2">
      <t>イッパン</t>
    </rPh>
    <rPh sb="2" eb="5">
      <t>ハイキブツ</t>
    </rPh>
    <rPh sb="6" eb="8">
      <t>カンリ</t>
    </rPh>
    <phoneticPr fontId="10"/>
  </si>
  <si>
    <t>一般廃棄物（収集・運搬）</t>
    <rPh sb="0" eb="2">
      <t>イッパン</t>
    </rPh>
    <rPh sb="2" eb="5">
      <t>ハイキブツ</t>
    </rPh>
    <rPh sb="6" eb="8">
      <t>シュウシュウ</t>
    </rPh>
    <rPh sb="9" eb="11">
      <t>ウンパン</t>
    </rPh>
    <phoneticPr fontId="10"/>
  </si>
  <si>
    <t>一般廃棄物（処分）</t>
    <rPh sb="0" eb="2">
      <t>イッパン</t>
    </rPh>
    <rPh sb="2" eb="5">
      <t>ハイキブツ</t>
    </rPh>
    <rPh sb="6" eb="8">
      <t>ショブン</t>
    </rPh>
    <phoneticPr fontId="10"/>
  </si>
  <si>
    <t>産業廃棄物（管理）</t>
    <rPh sb="0" eb="2">
      <t>サンギョウ</t>
    </rPh>
    <rPh sb="2" eb="5">
      <t>ハイキブツ</t>
    </rPh>
    <rPh sb="6" eb="8">
      <t>カンリ</t>
    </rPh>
    <phoneticPr fontId="10"/>
  </si>
  <si>
    <t>産業廃棄物（収集・運搬）</t>
    <rPh sb="0" eb="2">
      <t>サンギョウ</t>
    </rPh>
    <rPh sb="2" eb="5">
      <t>ハイキブツ</t>
    </rPh>
    <rPh sb="6" eb="8">
      <t>シュウシュウ</t>
    </rPh>
    <rPh sb="9" eb="11">
      <t>ウンパン</t>
    </rPh>
    <phoneticPr fontId="10"/>
  </si>
  <si>
    <t>産業廃棄物（処分）</t>
    <rPh sb="0" eb="2">
      <t>サンギョウ</t>
    </rPh>
    <rPh sb="2" eb="5">
      <t>ハイキブツ</t>
    </rPh>
    <rPh sb="6" eb="8">
      <t>ショブン</t>
    </rPh>
    <phoneticPr fontId="10"/>
  </si>
  <si>
    <t>特別管理廃棄物（管理）</t>
    <rPh sb="0" eb="2">
      <t>トクベツ</t>
    </rPh>
    <rPh sb="2" eb="4">
      <t>カンリ</t>
    </rPh>
    <rPh sb="4" eb="7">
      <t>ハイキブツ</t>
    </rPh>
    <rPh sb="8" eb="10">
      <t>カンリ</t>
    </rPh>
    <phoneticPr fontId="10"/>
  </si>
  <si>
    <t>特別管理廃棄物（収集・運搬）</t>
    <rPh sb="0" eb="2">
      <t>トクベツ</t>
    </rPh>
    <rPh sb="2" eb="4">
      <t>カンリ</t>
    </rPh>
    <rPh sb="4" eb="7">
      <t>ハイキブツ</t>
    </rPh>
    <rPh sb="8" eb="10">
      <t>シュウシュウ</t>
    </rPh>
    <rPh sb="11" eb="13">
      <t>ウンパン</t>
    </rPh>
    <phoneticPr fontId="10"/>
  </si>
  <si>
    <t>特別管理廃棄物（処分）</t>
    <rPh sb="0" eb="2">
      <t>トクベツ</t>
    </rPh>
    <rPh sb="2" eb="4">
      <t>カンリ</t>
    </rPh>
    <rPh sb="4" eb="7">
      <t>ハイキブツ</t>
    </rPh>
    <rPh sb="8" eb="10">
      <t>ショブン</t>
    </rPh>
    <phoneticPr fontId="10"/>
  </si>
  <si>
    <t>医療廃棄物（管理）</t>
    <rPh sb="0" eb="2">
      <t>イリョウ</t>
    </rPh>
    <rPh sb="2" eb="5">
      <t>ハイキブツ</t>
    </rPh>
    <rPh sb="6" eb="8">
      <t>カンリ</t>
    </rPh>
    <phoneticPr fontId="10"/>
  </si>
  <si>
    <t>医療廃棄物（収集・運搬）</t>
    <rPh sb="0" eb="2">
      <t>イリョウ</t>
    </rPh>
    <rPh sb="2" eb="5">
      <t>ハイキブツ</t>
    </rPh>
    <rPh sb="6" eb="8">
      <t>シュウシュウ</t>
    </rPh>
    <rPh sb="9" eb="11">
      <t>ウンパン</t>
    </rPh>
    <phoneticPr fontId="10"/>
  </si>
  <si>
    <t>医療廃棄物（処分）</t>
    <rPh sb="0" eb="2">
      <t>イリョウ</t>
    </rPh>
    <rPh sb="2" eb="5">
      <t>ハイキブツ</t>
    </rPh>
    <rPh sb="6" eb="8">
      <t>ショブン</t>
    </rPh>
    <phoneticPr fontId="10"/>
  </si>
  <si>
    <t>廃棄物再生事業</t>
    <rPh sb="0" eb="3">
      <t>ハイキブツ</t>
    </rPh>
    <rPh sb="3" eb="5">
      <t>サイセイ</t>
    </rPh>
    <rPh sb="5" eb="7">
      <t>ジギョウ</t>
    </rPh>
    <phoneticPr fontId="10"/>
  </si>
  <si>
    <t>一般家庭用ごみ（収集・運搬）</t>
    <rPh sb="0" eb="2">
      <t>イッパン</t>
    </rPh>
    <rPh sb="2" eb="5">
      <t>カテイヨウ</t>
    </rPh>
    <rPh sb="8" eb="10">
      <t>シュウシュウ</t>
    </rPh>
    <rPh sb="11" eb="13">
      <t>ウンパン</t>
    </rPh>
    <phoneticPr fontId="10"/>
  </si>
  <si>
    <t>警備</t>
    <rPh sb="0" eb="2">
      <t>ケイビ</t>
    </rPh>
    <phoneticPr fontId="10"/>
  </si>
  <si>
    <t>施設警備</t>
    <rPh sb="0" eb="2">
      <t>シセツ</t>
    </rPh>
    <rPh sb="2" eb="4">
      <t>ケイビ</t>
    </rPh>
    <phoneticPr fontId="10"/>
  </si>
  <si>
    <t>機械警備</t>
    <rPh sb="0" eb="2">
      <t>キカイ</t>
    </rPh>
    <rPh sb="2" eb="4">
      <t>ケイビ</t>
    </rPh>
    <phoneticPr fontId="10"/>
  </si>
  <si>
    <t>交通誘導警備</t>
    <rPh sb="0" eb="2">
      <t>コウツウ</t>
    </rPh>
    <rPh sb="2" eb="4">
      <t>ユウドウ</t>
    </rPh>
    <rPh sb="4" eb="6">
      <t>ケイビ</t>
    </rPh>
    <phoneticPr fontId="10"/>
  </si>
  <si>
    <t>調査・研究（情報・通信サービスを除く）</t>
    <rPh sb="0" eb="2">
      <t>チョウサ</t>
    </rPh>
    <rPh sb="3" eb="5">
      <t>ケンキュウ</t>
    </rPh>
    <rPh sb="6" eb="8">
      <t>ジョウホウ</t>
    </rPh>
    <rPh sb="9" eb="11">
      <t>ツウシン</t>
    </rPh>
    <rPh sb="16" eb="17">
      <t>ノゾ</t>
    </rPh>
    <phoneticPr fontId="10"/>
  </si>
  <si>
    <t>調査・研究（社会経済分野）</t>
    <rPh sb="0" eb="2">
      <t>チョウサ</t>
    </rPh>
    <rPh sb="3" eb="5">
      <t>ケンキュウ</t>
    </rPh>
    <rPh sb="6" eb="8">
      <t>シャカイ</t>
    </rPh>
    <rPh sb="8" eb="10">
      <t>ケイザイ</t>
    </rPh>
    <rPh sb="10" eb="12">
      <t>ブンヤ</t>
    </rPh>
    <phoneticPr fontId="10"/>
  </si>
  <si>
    <t>調査・研究（自然科学分野）　</t>
    <rPh sb="0" eb="2">
      <t>チョウサ</t>
    </rPh>
    <rPh sb="3" eb="5">
      <t>ケンキュウ</t>
    </rPh>
    <rPh sb="6" eb="8">
      <t>シゼン</t>
    </rPh>
    <rPh sb="8" eb="10">
      <t>カガク</t>
    </rPh>
    <rPh sb="10" eb="12">
      <t>ブンヤ</t>
    </rPh>
    <phoneticPr fontId="10"/>
  </si>
  <si>
    <t>環境測定</t>
    <rPh sb="0" eb="2">
      <t>カンキョウ</t>
    </rPh>
    <rPh sb="2" eb="4">
      <t>ソクテイ</t>
    </rPh>
    <phoneticPr fontId="10"/>
  </si>
  <si>
    <t>臨床検査</t>
    <rPh sb="0" eb="2">
      <t>リンショウ</t>
    </rPh>
    <rPh sb="2" eb="4">
      <t>ケンサ</t>
    </rPh>
    <phoneticPr fontId="10"/>
  </si>
  <si>
    <t>理化学検査</t>
    <rPh sb="0" eb="3">
      <t>リカガク</t>
    </rPh>
    <rPh sb="3" eb="5">
      <t>ケンサ</t>
    </rPh>
    <phoneticPr fontId="10"/>
  </si>
  <si>
    <t>漏水調査</t>
    <rPh sb="0" eb="2">
      <t>ロウスイ</t>
    </rPh>
    <rPh sb="2" eb="4">
      <t>チョウサ</t>
    </rPh>
    <phoneticPr fontId="10"/>
  </si>
  <si>
    <t>遺跡調査</t>
    <rPh sb="0" eb="2">
      <t>イセキ</t>
    </rPh>
    <rPh sb="2" eb="4">
      <t>チョウサ</t>
    </rPh>
    <phoneticPr fontId="10"/>
  </si>
  <si>
    <t>企画・製作（情報・通信サービスを除く）</t>
    <rPh sb="0" eb="2">
      <t>キカク</t>
    </rPh>
    <rPh sb="3" eb="5">
      <t>セイサク</t>
    </rPh>
    <phoneticPr fontId="10"/>
  </si>
  <si>
    <t>計画策定</t>
    <rPh sb="0" eb="2">
      <t>ケイカク</t>
    </rPh>
    <rPh sb="2" eb="4">
      <t>サクテイ</t>
    </rPh>
    <phoneticPr fontId="10"/>
  </si>
  <si>
    <t>物品</t>
    <rPh sb="0" eb="2">
      <t>ブッピン</t>
    </rPh>
    <phoneticPr fontId="10"/>
  </si>
  <si>
    <t>看板</t>
    <rPh sb="0" eb="2">
      <t>カンバン</t>
    </rPh>
    <phoneticPr fontId="10"/>
  </si>
  <si>
    <t>写真・製図</t>
    <rPh sb="0" eb="2">
      <t>シャシン</t>
    </rPh>
    <rPh sb="3" eb="5">
      <t>セイズ</t>
    </rPh>
    <phoneticPr fontId="10"/>
  </si>
  <si>
    <t>映画・ビデオ</t>
    <rPh sb="0" eb="2">
      <t>エイガ</t>
    </rPh>
    <phoneticPr fontId="10"/>
  </si>
  <si>
    <t>広告・広報</t>
    <rPh sb="0" eb="2">
      <t>コウコク</t>
    </rPh>
    <rPh sb="3" eb="5">
      <t>コウホウ</t>
    </rPh>
    <phoneticPr fontId="10"/>
  </si>
  <si>
    <t>イベント企画・運営</t>
    <rPh sb="4" eb="6">
      <t>キカク</t>
    </rPh>
    <rPh sb="7" eb="9">
      <t>ウンエイ</t>
    </rPh>
    <phoneticPr fontId="10"/>
  </si>
  <si>
    <t>デザイン企画</t>
    <rPh sb="4" eb="6">
      <t>キカク</t>
    </rPh>
    <phoneticPr fontId="10"/>
  </si>
  <si>
    <t>運送・保管</t>
    <rPh sb="0" eb="2">
      <t>ウンソウ</t>
    </rPh>
    <rPh sb="3" eb="5">
      <t>ホカン</t>
    </rPh>
    <phoneticPr fontId="10"/>
  </si>
  <si>
    <t>旅客運送</t>
    <rPh sb="0" eb="2">
      <t>リョカク</t>
    </rPh>
    <rPh sb="2" eb="4">
      <t>ウンソウ</t>
    </rPh>
    <phoneticPr fontId="10"/>
  </si>
  <si>
    <t>貨物運送</t>
    <rPh sb="0" eb="2">
      <t>カモツ</t>
    </rPh>
    <rPh sb="2" eb="4">
      <t>ウンソウ</t>
    </rPh>
    <phoneticPr fontId="10"/>
  </si>
  <si>
    <t>梱包・発送</t>
    <rPh sb="0" eb="2">
      <t>コンポウ</t>
    </rPh>
    <rPh sb="3" eb="5">
      <t>ハッソウ</t>
    </rPh>
    <phoneticPr fontId="10"/>
  </si>
  <si>
    <t>保管</t>
    <rPh sb="0" eb="2">
      <t>ホカン</t>
    </rPh>
    <phoneticPr fontId="10"/>
  </si>
  <si>
    <t>機械設備等保守点検　（情報・通信サービスを除く）</t>
    <rPh sb="0" eb="2">
      <t>キカイ</t>
    </rPh>
    <rPh sb="2" eb="5">
      <t>セツビトウ</t>
    </rPh>
    <rPh sb="5" eb="7">
      <t>ホシュ</t>
    </rPh>
    <rPh sb="7" eb="9">
      <t>テンケン</t>
    </rPh>
    <phoneticPr fontId="10"/>
  </si>
  <si>
    <t>計測機器</t>
    <rPh sb="0" eb="2">
      <t>ケイソク</t>
    </rPh>
    <rPh sb="2" eb="4">
      <t>キキ</t>
    </rPh>
    <phoneticPr fontId="10"/>
  </si>
  <si>
    <t>精密機器</t>
    <rPh sb="0" eb="2">
      <t>セイミツ</t>
    </rPh>
    <rPh sb="2" eb="4">
      <t>キキ</t>
    </rPh>
    <phoneticPr fontId="10"/>
  </si>
  <si>
    <t>機械</t>
    <rPh sb="0" eb="2">
      <t>キカイ</t>
    </rPh>
    <phoneticPr fontId="10"/>
  </si>
  <si>
    <t>設備（建物等の保守管理以外）</t>
    <rPh sb="0" eb="2">
      <t>セツビ</t>
    </rPh>
    <rPh sb="3" eb="5">
      <t>タテモノ</t>
    </rPh>
    <rPh sb="5" eb="6">
      <t>トウ</t>
    </rPh>
    <rPh sb="7" eb="9">
      <t>ホシュ</t>
    </rPh>
    <rPh sb="9" eb="11">
      <t>カンリ</t>
    </rPh>
    <rPh sb="11" eb="13">
      <t>イガイ</t>
    </rPh>
    <phoneticPr fontId="10"/>
  </si>
  <si>
    <t>情報・通信サービス</t>
    <rPh sb="0" eb="2">
      <t>ジョウホウ</t>
    </rPh>
    <rPh sb="3" eb="5">
      <t>ツウシン</t>
    </rPh>
    <phoneticPr fontId="10"/>
  </si>
  <si>
    <t>コンテンツ作成</t>
    <rPh sb="5" eb="7">
      <t>サクセイ</t>
    </rPh>
    <phoneticPr fontId="10"/>
  </si>
  <si>
    <t>システム等開発・改良</t>
    <rPh sb="4" eb="5">
      <t>トウ</t>
    </rPh>
    <rPh sb="5" eb="7">
      <t>カイハツ</t>
    </rPh>
    <rPh sb="8" eb="10">
      <t>カイリョウ</t>
    </rPh>
    <phoneticPr fontId="10"/>
  </si>
  <si>
    <t>システム等管理運営</t>
    <rPh sb="4" eb="5">
      <t>トウ</t>
    </rPh>
    <rPh sb="5" eb="7">
      <t>カンリ</t>
    </rPh>
    <rPh sb="7" eb="9">
      <t>ウンエイ</t>
    </rPh>
    <phoneticPr fontId="10"/>
  </si>
  <si>
    <t>情報処理</t>
    <rPh sb="0" eb="2">
      <t>ジョウホウ</t>
    </rPh>
    <rPh sb="2" eb="4">
      <t>ショリ</t>
    </rPh>
    <phoneticPr fontId="10"/>
  </si>
  <si>
    <t>情報セキュリティサービス</t>
    <rPh sb="0" eb="2">
      <t>ジョウホウ</t>
    </rPh>
    <phoneticPr fontId="10"/>
  </si>
  <si>
    <t>通信サービス</t>
    <rPh sb="0" eb="2">
      <t>ツウシン</t>
    </rPh>
    <phoneticPr fontId="10"/>
  </si>
  <si>
    <t>情報・通信サービスに係る調査</t>
    <rPh sb="0" eb="2">
      <t>ジョウホウ</t>
    </rPh>
    <rPh sb="3" eb="5">
      <t>ツウシン</t>
    </rPh>
    <rPh sb="10" eb="11">
      <t>カカ</t>
    </rPh>
    <rPh sb="12" eb="14">
      <t>チョウサ</t>
    </rPh>
    <phoneticPr fontId="10"/>
  </si>
  <si>
    <t>リース・レンタル</t>
  </si>
  <si>
    <t>総合物品リース</t>
    <rPh sb="0" eb="2">
      <t>ソウゴウ</t>
    </rPh>
    <rPh sb="2" eb="4">
      <t>ブッピン</t>
    </rPh>
    <phoneticPr fontId="10"/>
  </si>
  <si>
    <t>建設・土木機械</t>
    <rPh sb="0" eb="2">
      <t>ケンセツ</t>
    </rPh>
    <rPh sb="3" eb="5">
      <t>ドボク</t>
    </rPh>
    <rPh sb="5" eb="7">
      <t>キカイ</t>
    </rPh>
    <phoneticPr fontId="10"/>
  </si>
  <si>
    <t>車両</t>
    <rPh sb="0" eb="2">
      <t>シャリョウ</t>
    </rPh>
    <phoneticPr fontId="10"/>
  </si>
  <si>
    <t>簡易ハウス、トイレ</t>
    <rPh sb="0" eb="2">
      <t>カンイ</t>
    </rPh>
    <phoneticPr fontId="10"/>
  </si>
  <si>
    <t>OA機器・事務用器具</t>
    <rPh sb="2" eb="4">
      <t>キキ</t>
    </rPh>
    <rPh sb="5" eb="8">
      <t>ジムヨウ</t>
    </rPh>
    <rPh sb="8" eb="10">
      <t>キグ</t>
    </rPh>
    <phoneticPr fontId="10"/>
  </si>
  <si>
    <t>家具・寝具類</t>
    <rPh sb="0" eb="2">
      <t>カグ</t>
    </rPh>
    <rPh sb="3" eb="5">
      <t>シング</t>
    </rPh>
    <rPh sb="5" eb="6">
      <t>ルイ</t>
    </rPh>
    <phoneticPr fontId="10"/>
  </si>
  <si>
    <t>観葉植物</t>
    <rPh sb="0" eb="2">
      <t>カンヨウ</t>
    </rPh>
    <rPh sb="2" eb="4">
      <t>ショクブツ</t>
    </rPh>
    <phoneticPr fontId="10"/>
  </si>
  <si>
    <t>イベント用品</t>
    <rPh sb="4" eb="6">
      <t>ヨウヒン</t>
    </rPh>
    <phoneticPr fontId="10"/>
  </si>
  <si>
    <t>医療・福祉施設用品</t>
    <rPh sb="0" eb="2">
      <t>イリョウ</t>
    </rPh>
    <rPh sb="3" eb="5">
      <t>フクシ</t>
    </rPh>
    <rPh sb="5" eb="7">
      <t>シセツ</t>
    </rPh>
    <rPh sb="7" eb="9">
      <t>ヨウヒン</t>
    </rPh>
    <phoneticPr fontId="10"/>
  </si>
  <si>
    <t>業務代行</t>
    <rPh sb="0" eb="2">
      <t>ギョウム</t>
    </rPh>
    <rPh sb="2" eb="4">
      <t>ダイコウ</t>
    </rPh>
    <phoneticPr fontId="10"/>
  </si>
  <si>
    <t>速記・会議録・翻訳</t>
    <rPh sb="0" eb="2">
      <t>ソッキ</t>
    </rPh>
    <rPh sb="3" eb="6">
      <t>カイギロク</t>
    </rPh>
    <rPh sb="7" eb="9">
      <t>ホンヤク</t>
    </rPh>
    <phoneticPr fontId="10"/>
  </si>
  <si>
    <t>人材派遣</t>
    <rPh sb="0" eb="2">
      <t>ジンザイ</t>
    </rPh>
    <rPh sb="2" eb="4">
      <t>ハケン</t>
    </rPh>
    <phoneticPr fontId="10"/>
  </si>
  <si>
    <t>給食業務</t>
    <rPh sb="0" eb="2">
      <t>キュウショク</t>
    </rPh>
    <rPh sb="2" eb="4">
      <t>ギョウム</t>
    </rPh>
    <phoneticPr fontId="10"/>
  </si>
  <si>
    <t>給食介助</t>
    <rPh sb="0" eb="2">
      <t>キュウショク</t>
    </rPh>
    <rPh sb="2" eb="4">
      <t>カイジョ</t>
    </rPh>
    <phoneticPr fontId="10"/>
  </si>
  <si>
    <t>審査業務</t>
    <rPh sb="0" eb="2">
      <t>シンサ</t>
    </rPh>
    <rPh sb="2" eb="4">
      <t>ギョウム</t>
    </rPh>
    <phoneticPr fontId="10"/>
  </si>
  <si>
    <t>駐車場運営管理</t>
    <rPh sb="0" eb="3">
      <t>チュウシャジョウ</t>
    </rPh>
    <rPh sb="3" eb="5">
      <t>ウンエイ</t>
    </rPh>
    <rPh sb="5" eb="7">
      <t>カンリ</t>
    </rPh>
    <phoneticPr fontId="10"/>
  </si>
  <si>
    <t>自動車運行管理</t>
    <rPh sb="0" eb="3">
      <t>ジドウシャ</t>
    </rPh>
    <rPh sb="3" eb="5">
      <t>ウンコウ</t>
    </rPh>
    <rPh sb="5" eb="7">
      <t>カンリ</t>
    </rPh>
    <phoneticPr fontId="10"/>
  </si>
  <si>
    <t>各種研修</t>
    <rPh sb="0" eb="2">
      <t>カクシュ</t>
    </rPh>
    <rPh sb="2" eb="4">
      <t>ケンシュウ</t>
    </rPh>
    <phoneticPr fontId="10"/>
  </si>
  <si>
    <t>その他業務委託（情報・通信サービスを除く）</t>
    <rPh sb="2" eb="3">
      <t>タ</t>
    </rPh>
    <rPh sb="3" eb="5">
      <t>ギョウム</t>
    </rPh>
    <rPh sb="5" eb="7">
      <t>イタク</t>
    </rPh>
    <phoneticPr fontId="10"/>
  </si>
  <si>
    <t>寝具の乾燥</t>
    <rPh sb="0" eb="2">
      <t>シング</t>
    </rPh>
    <rPh sb="3" eb="5">
      <t>カンソウ</t>
    </rPh>
    <phoneticPr fontId="10"/>
  </si>
  <si>
    <t>資源化委託</t>
    <rPh sb="0" eb="3">
      <t>シゲンカ</t>
    </rPh>
    <rPh sb="3" eb="5">
      <t>イタク</t>
    </rPh>
    <phoneticPr fontId="10"/>
  </si>
  <si>
    <t>バス・タクシー等借上</t>
    <rPh sb="7" eb="8">
      <t>トウ</t>
    </rPh>
    <rPh sb="8" eb="10">
      <t>カリア</t>
    </rPh>
    <phoneticPr fontId="10"/>
  </si>
  <si>
    <t>福祉サービス</t>
    <rPh sb="0" eb="2">
      <t>フクシ</t>
    </rPh>
    <phoneticPr fontId="10"/>
  </si>
  <si>
    <t>外国語指導助手業務</t>
    <rPh sb="0" eb="3">
      <t>ガイコクゴ</t>
    </rPh>
    <rPh sb="3" eb="5">
      <t>シドウ</t>
    </rPh>
    <rPh sb="5" eb="7">
      <t>ジョシュ</t>
    </rPh>
    <rPh sb="7" eb="9">
      <t>ギョウム</t>
    </rPh>
    <phoneticPr fontId="10"/>
  </si>
  <si>
    <t>資料等整理</t>
    <rPh sb="0" eb="3">
      <t>シリョウトウ</t>
    </rPh>
    <rPh sb="3" eb="5">
      <t>セイリ</t>
    </rPh>
    <phoneticPr fontId="10"/>
  </si>
  <si>
    <t>公園・河川の管理</t>
    <rPh sb="0" eb="2">
      <t>コウエン</t>
    </rPh>
    <rPh sb="3" eb="5">
      <t>カセン</t>
    </rPh>
    <rPh sb="6" eb="8">
      <t>カンリ</t>
    </rPh>
    <phoneticPr fontId="10"/>
  </si>
  <si>
    <t>森林管理</t>
    <rPh sb="0" eb="2">
      <t>シンリン</t>
    </rPh>
    <rPh sb="2" eb="4">
      <t>カンリ</t>
    </rPh>
    <phoneticPr fontId="10"/>
  </si>
  <si>
    <t>損害保険</t>
    <rPh sb="0" eb="2">
      <t>ソンガイ</t>
    </rPh>
    <rPh sb="2" eb="4">
      <t>ホケン</t>
    </rPh>
    <phoneticPr fontId="10"/>
  </si>
  <si>
    <t>ASP（アプリケーションサービスプロバイダー）</t>
    <phoneticPr fontId="10"/>
  </si>
  <si>
    <t>役務</t>
    <rPh sb="0" eb="2">
      <t>エキム</t>
    </rPh>
    <phoneticPr fontId="10"/>
  </si>
  <si>
    <t>クリーニング</t>
    <phoneticPr fontId="10"/>
  </si>
  <si>
    <t>希望順位</t>
    <rPh sb="0" eb="2">
      <t>キボウ</t>
    </rPh>
    <rPh sb="2" eb="4">
      <t>ジュンイ</t>
    </rPh>
    <phoneticPr fontId="10"/>
  </si>
  <si>
    <t>F.業種情報</t>
    <rPh sb="2" eb="4">
      <t>ギョウシュ</t>
    </rPh>
    <rPh sb="4" eb="6">
      <t>ジョウホウ</t>
    </rPh>
    <phoneticPr fontId="4"/>
  </si>
  <si>
    <t>営業品目</t>
    <phoneticPr fontId="10"/>
  </si>
  <si>
    <t>印刷・写真・製本・図書</t>
    <phoneticPr fontId="10"/>
  </si>
  <si>
    <t>種目</t>
    <rPh sb="0" eb="2">
      <t>シュモク</t>
    </rPh>
    <phoneticPr fontId="10"/>
  </si>
  <si>
    <t>事務用品</t>
    <phoneticPr fontId="10"/>
  </si>
  <si>
    <t>家具</t>
    <phoneticPr fontId="10"/>
  </si>
  <si>
    <t>学校・保育用品</t>
    <phoneticPr fontId="10"/>
  </si>
  <si>
    <t>日用品</t>
    <phoneticPr fontId="10"/>
  </si>
  <si>
    <t>衣料・繊維</t>
    <phoneticPr fontId="10"/>
  </si>
  <si>
    <t>広告</t>
    <phoneticPr fontId="10"/>
  </si>
  <si>
    <t>医療</t>
    <phoneticPr fontId="10"/>
  </si>
  <si>
    <t>薬品</t>
    <phoneticPr fontId="10"/>
  </si>
  <si>
    <t>電気通信器具</t>
    <phoneticPr fontId="10"/>
  </si>
  <si>
    <t>精密機械</t>
    <phoneticPr fontId="10"/>
  </si>
  <si>
    <t>一般機械器具</t>
    <phoneticPr fontId="10"/>
  </si>
  <si>
    <t>輸送機器</t>
    <phoneticPr fontId="10"/>
  </si>
  <si>
    <t>燃料</t>
    <phoneticPr fontId="10"/>
  </si>
  <si>
    <t>農林水産物</t>
    <phoneticPr fontId="10"/>
  </si>
  <si>
    <t>消防・保安具</t>
    <phoneticPr fontId="10"/>
  </si>
  <si>
    <t>一般資材・設備</t>
    <phoneticPr fontId="10"/>
  </si>
  <si>
    <t>その他機器</t>
    <phoneticPr fontId="10"/>
  </si>
  <si>
    <t>種目</t>
    <phoneticPr fontId="10"/>
  </si>
  <si>
    <t>主要取扱品目</t>
    <rPh sb="0" eb="2">
      <t>シュヨウ</t>
    </rPh>
    <rPh sb="2" eb="4">
      <t>トリアツカイ</t>
    </rPh>
    <rPh sb="4" eb="6">
      <t>ヒンモク</t>
    </rPh>
    <phoneticPr fontId="10"/>
  </si>
  <si>
    <t>希望・順位</t>
    <rPh sb="0" eb="2">
      <t>キボウ</t>
    </rPh>
    <rPh sb="3" eb="5">
      <t>ジュンイ</t>
    </rPh>
    <phoneticPr fontId="10"/>
  </si>
  <si>
    <t>番号</t>
    <rPh sb="0" eb="2">
      <t>バンゴウ</t>
    </rPh>
    <phoneticPr fontId="10"/>
  </si>
  <si>
    <t>備考</t>
    <phoneticPr fontId="10"/>
  </si>
  <si>
    <t>種目・営業品目</t>
    <rPh sb="0" eb="2">
      <t>シュモク</t>
    </rPh>
    <phoneticPr fontId="10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</si>
  <si>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</si>
  <si>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4"/>
  </si>
  <si>
    <r>
      <t>救助・災害</t>
    </r>
    <r>
      <rPr>
        <sz val="11"/>
        <rFont val="ＭＳ ゴシック"/>
        <family val="3"/>
        <charset val="128"/>
      </rPr>
      <t>用資材</t>
    </r>
    <rPh sb="0" eb="2">
      <t>キュウジョ</t>
    </rPh>
    <rPh sb="3" eb="5">
      <t>サイガイ</t>
    </rPh>
    <rPh sb="5" eb="6">
      <t>ヨウ</t>
    </rPh>
    <rPh sb="6" eb="8">
      <t>シザイ</t>
    </rPh>
    <phoneticPr fontId="10"/>
  </si>
  <si>
    <r>
      <t>主要取扱品目・業務内容</t>
    </r>
    <r>
      <rPr>
        <sz val="11"/>
        <color rgb="FFFF0000"/>
        <rFont val="ＭＳ ゴシック"/>
        <family val="3"/>
        <charset val="128"/>
      </rPr>
      <t>*1</t>
    </r>
    <phoneticPr fontId="10"/>
  </si>
  <si>
    <r>
      <t>取引メーカー名</t>
    </r>
    <r>
      <rPr>
        <sz val="11"/>
        <color rgb="FFFF0000"/>
        <rFont val="ＭＳ ゴシック"/>
        <family val="3"/>
        <charset val="128"/>
      </rPr>
      <t>*2</t>
    </r>
    <phoneticPr fontId="10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</si>
  <si>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4"/>
  </si>
  <si>
    <t>D.行政書士情報</t>
    <rPh sb="2" eb="4">
      <t>ギョウセイ</t>
    </rPh>
    <rPh sb="4" eb="6">
      <t>ショシ</t>
    </rPh>
    <rPh sb="6" eb="8">
      <t>ジョウホウ</t>
    </rPh>
    <phoneticPr fontId="4"/>
  </si>
  <si>
    <t>行政書士氏名カナ</t>
    <rPh sb="0" eb="2">
      <t>ギョウセイ</t>
    </rPh>
    <rPh sb="2" eb="4">
      <t>ショシ</t>
    </rPh>
    <rPh sb="4" eb="6">
      <t>シメイ</t>
    </rPh>
    <phoneticPr fontId="5"/>
  </si>
  <si>
    <t>行政書士氏名</t>
    <rPh sb="0" eb="2">
      <t>ギョウセイ</t>
    </rPh>
    <rPh sb="2" eb="4">
      <t>ショシ</t>
    </rPh>
    <rPh sb="4" eb="6">
      <t>シメイ</t>
    </rPh>
    <phoneticPr fontId="5"/>
  </si>
  <si>
    <t>免許</t>
    <rPh sb="0" eb="2">
      <t>メンキョ</t>
    </rPh>
    <phoneticPr fontId="10"/>
  </si>
  <si>
    <t>希望・
順位</t>
    <rPh sb="0" eb="2">
      <t>キボウ</t>
    </rPh>
    <rPh sb="4" eb="6">
      <t>ジュンイ</t>
    </rPh>
    <phoneticPr fontId="10"/>
  </si>
  <si>
    <t>人</t>
    <rPh sb="0" eb="1">
      <t>ニン</t>
    </rPh>
    <phoneticPr fontId="10"/>
  </si>
  <si>
    <t>従業員数</t>
    <rPh sb="0" eb="3">
      <t>ジュウギョウイン</t>
    </rPh>
    <rPh sb="3" eb="4">
      <t>スウ</t>
    </rPh>
    <phoneticPr fontId="5"/>
  </si>
  <si>
    <t>常勤</t>
    <phoneticPr fontId="10"/>
  </si>
  <si>
    <t>合計</t>
    <phoneticPr fontId="10"/>
  </si>
  <si>
    <t>非常勤</t>
    <rPh sb="0" eb="1">
      <t>ヒ</t>
    </rPh>
    <rPh sb="1" eb="3">
      <t>ジョウキン</t>
    </rPh>
    <phoneticPr fontId="10"/>
  </si>
  <si>
    <t>期間</t>
    <phoneticPr fontId="10"/>
  </si>
  <si>
    <t>物品</t>
  </si>
  <si>
    <t>調査・研究</t>
    <rPh sb="0" eb="2">
      <t>チョウサ</t>
    </rPh>
    <rPh sb="3" eb="5">
      <t>ケンキュウ</t>
    </rPh>
    <phoneticPr fontId="10"/>
  </si>
  <si>
    <t>企画・製作</t>
    <rPh sb="0" eb="2">
      <t>キカク</t>
    </rPh>
    <rPh sb="3" eb="5">
      <t>セイサク</t>
    </rPh>
    <phoneticPr fontId="10"/>
  </si>
  <si>
    <t>機械設備等保守点検　</t>
    <rPh sb="0" eb="2">
      <t>キカイ</t>
    </rPh>
    <rPh sb="2" eb="5">
      <t>セツビトウ</t>
    </rPh>
    <rPh sb="5" eb="7">
      <t>ホシュ</t>
    </rPh>
    <rPh sb="7" eb="9">
      <t>テンケン</t>
    </rPh>
    <phoneticPr fontId="10"/>
  </si>
  <si>
    <t>その他業務委託</t>
    <rPh sb="2" eb="3">
      <t>タ</t>
    </rPh>
    <rPh sb="3" eb="5">
      <t>ギョウム</t>
    </rPh>
    <rPh sb="5" eb="7">
      <t>イタク</t>
    </rPh>
    <phoneticPr fontId="10"/>
  </si>
  <si>
    <t>赤磐市 一般競争(指名競争)入札参加資格審査申請書【物品・役務関係】</t>
    <rPh sb="4" eb="6">
      <t>イッパン</t>
    </rPh>
    <rPh sb="6" eb="8">
      <t>キョウソウ</t>
    </rPh>
    <rPh sb="9" eb="11">
      <t>シメイ</t>
    </rPh>
    <rPh sb="11" eb="13">
      <t>キョウソウ</t>
    </rPh>
    <rPh sb="26" eb="28">
      <t>ブッピン</t>
    </rPh>
    <rPh sb="29" eb="31">
      <t>エキム</t>
    </rPh>
    <rPh sb="31" eb="33">
      <t>カンケイ</t>
    </rPh>
    <phoneticPr fontId="4"/>
  </si>
  <si>
    <t>入札・契約権限の委任</t>
    <rPh sb="8" eb="10">
      <t>イニン</t>
    </rPh>
    <phoneticPr fontId="4"/>
  </si>
  <si>
    <t>受任者役職</t>
    <rPh sb="0" eb="3">
      <t>ジュニンシャ</t>
    </rPh>
    <phoneticPr fontId="5"/>
  </si>
  <si>
    <t>受任者氏名カナ</t>
    <rPh sb="3" eb="5">
      <t>シメイ</t>
    </rPh>
    <phoneticPr fontId="5"/>
  </si>
  <si>
    <t>受任者氏名</t>
    <rPh sb="3" eb="5">
      <t>シメイ</t>
    </rPh>
    <phoneticPr fontId="5"/>
  </si>
  <si>
    <t>代理申請</t>
    <phoneticPr fontId="5"/>
  </si>
  <si>
    <t>リストから選択してください。</t>
    <phoneticPr fontId="4"/>
  </si>
  <si>
    <t>行政書士が代理申請する場合、(1)代理申請欄にリストから「する」を選択し、行政書士情報を入力してください。</t>
    <phoneticPr fontId="10"/>
  </si>
  <si>
    <t>支店・営業所に入札・契約権限を委任する場合、(1)入札・契約権限の委任欄にリストから「する」を選択し、支店・営業所情報を入力してください。</t>
    <phoneticPr fontId="4"/>
  </si>
  <si>
    <t>上で①～⑩の順位をつけた営業品目の主要取扱品目等を入力してください。</t>
    <rPh sb="0" eb="1">
      <t>ウエ</t>
    </rPh>
    <rPh sb="6" eb="8">
      <t>ジュンイ</t>
    </rPh>
    <rPh sb="12" eb="14">
      <t>エイギョウ</t>
    </rPh>
    <rPh sb="14" eb="16">
      <t>ヒンモク</t>
    </rPh>
    <rPh sb="17" eb="19">
      <t>シュヨウ</t>
    </rPh>
    <rPh sb="19" eb="20">
      <t>ト</t>
    </rPh>
    <rPh sb="20" eb="21">
      <t>アツカ</t>
    </rPh>
    <rPh sb="21" eb="23">
      <t>ヒンモク</t>
    </rPh>
    <rPh sb="23" eb="24">
      <t>ナド</t>
    </rPh>
    <phoneticPr fontId="5"/>
  </si>
  <si>
    <t>*1：主に取扱っている物品又は業務内容を具体的に入力すること。その他を希望する場合も入力すること。</t>
  </si>
  <si>
    <t>半角の数字とハイフンで入力してください。保有していない場合は、入力する必要はありません。</t>
    <phoneticPr fontId="4"/>
  </si>
  <si>
    <t>登記上の所在地</t>
    <rPh sb="0" eb="3">
      <t>トウキジョウ</t>
    </rPh>
    <rPh sb="4" eb="7">
      <t>ショザイチ</t>
    </rPh>
    <phoneticPr fontId="5"/>
  </si>
  <si>
    <t>しない</t>
  </si>
  <si>
    <t>一致する</t>
  </si>
  <si>
    <t>許可等の名称</t>
    <phoneticPr fontId="5"/>
  </si>
  <si>
    <t>営業に必要な許可等</t>
    <rPh sb="0" eb="2">
      <t>エイギョウ</t>
    </rPh>
    <rPh sb="3" eb="5">
      <t>ヒツヨウ</t>
    </rPh>
    <rPh sb="6" eb="8">
      <t>キョカ</t>
    </rPh>
    <rPh sb="8" eb="9">
      <t>トウ</t>
    </rPh>
    <phoneticPr fontId="10"/>
  </si>
  <si>
    <t>その他(千円)</t>
    <rPh sb="2" eb="3">
      <t>タ</t>
    </rPh>
    <rPh sb="4" eb="6">
      <t>センエン</t>
    </rPh>
    <phoneticPr fontId="4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</si>
  <si>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rPh sb="70" eb="72">
      <t>ギョウセイ</t>
    </rPh>
    <rPh sb="72" eb="74">
      <t>ショシ</t>
    </rPh>
    <rPh sb="74" eb="76">
      <t>ジョウホウ</t>
    </rPh>
    <phoneticPr fontId="4"/>
  </si>
  <si>
    <t>例)株式会社赤磐建設　正式名称で入力してください。</t>
    <rPh sb="11" eb="13">
      <t>セイシキ</t>
    </rPh>
    <rPh sb="13" eb="15">
      <t>メイショウ</t>
    </rPh>
    <rPh sb="16" eb="18">
      <t>ニュウリョク</t>
    </rPh>
    <phoneticPr fontId="4"/>
  </si>
  <si>
    <t>例)0000-00-0000　半角の数字とハイフンで入力してください。</t>
    <phoneticPr fontId="4"/>
  </si>
  <si>
    <t>例)カブシキガイシャアカイワケンセツ　オカヤマエイギョウショ
正式名称を全角カタカナで入力してください。支店・営業所名は、１文字空けて入力してください。</t>
    <phoneticPr fontId="4"/>
  </si>
  <si>
    <t>例)株式会社赤磐建設　岡山営業所
正式名称で入力してください。支店・営業所名は、１文字空けて入力してください。</t>
    <phoneticPr fontId="4"/>
  </si>
  <si>
    <t>例)所長　正式名称で入力してください。</t>
    <rPh sb="10" eb="12">
      <t>ニュウリョク</t>
    </rPh>
    <phoneticPr fontId="4"/>
  </si>
  <si>
    <t>前々年度分決算</t>
    <phoneticPr fontId="4"/>
  </si>
  <si>
    <t>前年度分決算</t>
    <rPh sb="1" eb="3">
      <t>ネンド</t>
    </rPh>
    <rPh sb="3" eb="4">
      <t>ブン</t>
    </rPh>
    <rPh sb="4" eb="6">
      <t>ケッサン</t>
    </rPh>
    <phoneticPr fontId="5"/>
  </si>
  <si>
    <t>2年度分の平均実績高</t>
    <rPh sb="1" eb="4">
      <t>ネンドブン</t>
    </rPh>
    <rPh sb="5" eb="7">
      <t>ヘイキン</t>
    </rPh>
    <rPh sb="7" eb="9">
      <t>ジッセキ</t>
    </rPh>
    <rPh sb="9" eb="10">
      <t>ダカ</t>
    </rPh>
    <phoneticPr fontId="4"/>
  </si>
  <si>
    <r>
      <t>から</t>
    </r>
    <r>
      <rPr>
        <sz val="11"/>
        <color rgb="FFFF0000"/>
        <rFont val="ＭＳ ゴシック"/>
        <family val="3"/>
        <charset val="128"/>
      </rPr>
      <t>*1</t>
    </r>
    <phoneticPr fontId="4"/>
  </si>
  <si>
    <r>
      <t>まで</t>
    </r>
    <r>
      <rPr>
        <sz val="11"/>
        <color rgb="FFFF0000"/>
        <rFont val="ＭＳ ゴシック"/>
        <family val="3"/>
        <charset val="128"/>
      </rPr>
      <t>*1</t>
    </r>
    <phoneticPr fontId="4"/>
  </si>
  <si>
    <t>*1</t>
    <phoneticPr fontId="5"/>
  </si>
  <si>
    <t>登記、または住民票上の所在地と「(2)所在地」が一致しているかどうかを、リストから選択してください。</t>
    <phoneticPr fontId="5"/>
  </si>
  <si>
    <t>例)カブシキガイシャアカイワケンセツ　正式名称を全角カタカナで入力してください。</t>
    <phoneticPr fontId="4"/>
  </si>
  <si>
    <t>例)1000001　「-（ハイフン）」を使わず7桁の数字で入力してください。</t>
    <phoneticPr fontId="4"/>
  </si>
  <si>
    <t>33_赤磐市</t>
  </si>
  <si>
    <t>令和6年度において、赤磐市で行われる物品・役務に係る競争入札に参加する資格の審査を申請します。</t>
    <phoneticPr fontId="5"/>
  </si>
  <si>
    <t>例)2023/4/1、R5/4/1</t>
    <phoneticPr fontId="4"/>
  </si>
  <si>
    <t>ＦＡＸ廃止連絡</t>
    <phoneticPr fontId="4"/>
  </si>
  <si>
    <t>例)0000-00-0000　半角の数字とハイフンで入力してください。
廃止の場合は、ＦＡＸ廃止連絡のリストから「廃止」を選択してください。</t>
    <phoneticPr fontId="4"/>
  </si>
  <si>
    <t>例)0000-00-0000　半角の数字とハイフンで入力してください。
廃止の場合は、ＦＡＸ廃止連絡のリストから「廃止」を選択してください。</t>
  </si>
  <si>
    <t>参加を希望する場合、希望・順位欄、免許欄を入力してください。
希望・順位欄は、第１希望には「①」、第２希望には「②」…第10希望には「⑩」をリストから選択してください。11位以降は「○」を選択してください。
複数選択可。
*1 免許がなければ希望することはできません。</t>
    <rPh sb="0" eb="2">
      <t>サンカ</t>
    </rPh>
    <rPh sb="3" eb="5">
      <t>キボウ</t>
    </rPh>
    <rPh sb="7" eb="9">
      <t>バアイ</t>
    </rPh>
    <rPh sb="10" eb="12">
      <t>キボウ</t>
    </rPh>
    <rPh sb="13" eb="15">
      <t>ジュンイ</t>
    </rPh>
    <rPh sb="15" eb="16">
      <t>ラン</t>
    </rPh>
    <rPh sb="17" eb="19">
      <t>メンキョ</t>
    </rPh>
    <rPh sb="19" eb="20">
      <t>ラン</t>
    </rPh>
    <rPh sb="21" eb="23">
      <t>ニュウリョク</t>
    </rPh>
    <rPh sb="31" eb="33">
      <t>キボウ</t>
    </rPh>
    <rPh sb="34" eb="36">
      <t>ジュンイ</t>
    </rPh>
    <rPh sb="36" eb="37">
      <t>ラン</t>
    </rPh>
    <rPh sb="59" eb="60">
      <t>ダイ</t>
    </rPh>
    <rPh sb="62" eb="64">
      <t>キボウ</t>
    </rPh>
    <rPh sb="75" eb="77">
      <t>センタク</t>
    </rPh>
    <rPh sb="86" eb="87">
      <t>イ</t>
    </rPh>
    <rPh sb="94" eb="96">
      <t>センタク</t>
    </rPh>
    <rPh sb="104" eb="106">
      <t>フクスウ</t>
    </rPh>
    <rPh sb="106" eb="108">
      <t>センタク</t>
    </rPh>
    <rPh sb="108" eb="109">
      <t>カ</t>
    </rPh>
    <rPh sb="114" eb="116">
      <t>メンキョ</t>
    </rPh>
    <phoneticPr fontId="4"/>
  </si>
  <si>
    <t>飼料・肥料</t>
    <rPh sb="0" eb="2">
      <t>シリョウ</t>
    </rPh>
    <rPh sb="3" eb="5">
      <t>ヒリョウ</t>
    </rPh>
    <phoneticPr fontId="10"/>
  </si>
  <si>
    <t>各種動物・ペット用品</t>
    <rPh sb="0" eb="2">
      <t>カクシュ</t>
    </rPh>
    <rPh sb="2" eb="4">
      <t>ドウブツ</t>
    </rPh>
    <rPh sb="8" eb="10">
      <t>ヨウヒン</t>
    </rPh>
    <phoneticPr fontId="10"/>
  </si>
  <si>
    <r>
      <t>鉄くず</t>
    </r>
    <r>
      <rPr>
        <sz val="11"/>
        <color rgb="FFFF0000"/>
        <rFont val="ＭＳ ゴシック"/>
        <family val="3"/>
        <charset val="128"/>
      </rPr>
      <t>*1</t>
    </r>
    <rPh sb="0" eb="1">
      <t>テツ</t>
    </rPh>
    <phoneticPr fontId="10"/>
  </si>
  <si>
    <r>
      <t>非鉄金属くず</t>
    </r>
    <r>
      <rPr>
        <sz val="11"/>
        <color rgb="FFFF0000"/>
        <rFont val="ＭＳ ゴシック"/>
        <family val="3"/>
        <charset val="128"/>
      </rPr>
      <t>*1</t>
    </r>
    <rPh sb="0" eb="2">
      <t>ヒテツ</t>
    </rPh>
    <rPh sb="2" eb="4">
      <t>キンゾク</t>
    </rPh>
    <phoneticPr fontId="10"/>
  </si>
  <si>
    <t>電力販売</t>
    <rPh sb="0" eb="2">
      <t>デンリョク</t>
    </rPh>
    <rPh sb="2" eb="4">
      <t>ハンバイ</t>
    </rPh>
    <phoneticPr fontId="10"/>
  </si>
  <si>
    <t>旅行業</t>
    <phoneticPr fontId="10"/>
  </si>
  <si>
    <t>各種動物・ペット用品</t>
    <rPh sb="0" eb="2">
      <t>カクシュ</t>
    </rPh>
    <rPh sb="2" eb="4">
      <t>ドウブツ</t>
    </rPh>
    <phoneticPr fontId="10"/>
  </si>
  <si>
    <t>電力販売</t>
    <phoneticPr fontId="4"/>
  </si>
  <si>
    <t>旅行業</t>
    <phoneticPr fontId="4"/>
  </si>
  <si>
    <t>*2：主な取引メーカーがある場合は入力すること。</t>
    <rPh sb="5" eb="7">
      <t>トリヒキ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</si>
</sst>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¥&quot;#,##0_);[Red]\(&quot;¥&quot;#,##0\)"/>
    <numFmt numFmtId="177" formatCode="ggge&quot;年&quot;m&quot;月&quot;d&quot;日&quot;"/>
    <numFmt numFmtId="178" formatCode="#,##0_ ;[Red]\-#,##0\ "/>
    <numFmt numFmtId="179" formatCode="&quot;Ver.&quot;yyyymmdd"/>
    <numFmt numFmtId="180" formatCode="\(#\)"/>
    <numFmt numFmtId="181" formatCode="000\-0000"/>
    <numFmt numFmtId="182" formatCode="#,##0_ "/>
    <numFmt numFmtId="183" formatCode="0_);[Red]\(0\)"/>
    <numFmt numFmtId="184" formatCode="#"/>
    <numFmt numFmtId="185" formatCode="000000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0"/>
      <color rgb="FF0D0D0D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9" fillId="0" borderId="54" xfId="3" applyFont="1" applyBorder="1" applyAlignment="1">
      <alignment horizontal="center" vertical="center"/>
    </xf>
    <xf numFmtId="0" fontId="19" fillId="0" borderId="52" xfId="3" applyFont="1" applyBorder="1" applyAlignment="1">
      <alignment horizontal="center" vertical="center"/>
    </xf>
    <xf numFmtId="0" fontId="19" fillId="0" borderId="50" xfId="3" applyFont="1" applyBorder="1" applyAlignment="1">
      <alignment horizontal="center" vertical="center"/>
    </xf>
    <xf numFmtId="0" fontId="19" fillId="0" borderId="51" xfId="3" applyFont="1" applyBorder="1" applyAlignment="1">
      <alignment horizontal="center" vertical="center"/>
    </xf>
    <xf numFmtId="0" fontId="19" fillId="0" borderId="21" xfId="3" applyFont="1" applyBorder="1" applyAlignment="1">
      <alignment vertical="center" wrapText="1"/>
    </xf>
    <xf numFmtId="0" fontId="19" fillId="0" borderId="40" xfId="3" applyFont="1" applyBorder="1" applyAlignment="1">
      <alignment vertical="center" wrapText="1"/>
    </xf>
    <xf numFmtId="0" fontId="19" fillId="0" borderId="44" xfId="3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9" fillId="0" borderId="53" xfId="3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53" xfId="0" applyFont="1" applyBorder="1" applyAlignment="1">
      <alignment vertical="center" wrapText="1"/>
    </xf>
    <xf numFmtId="0" fontId="11" fillId="0" borderId="20" xfId="0" applyFont="1" applyBorder="1">
      <alignment vertical="center"/>
    </xf>
    <xf numFmtId="0" fontId="21" fillId="0" borderId="21" xfId="0" applyFont="1" applyBorder="1">
      <alignment vertical="center"/>
    </xf>
    <xf numFmtId="0" fontId="11" fillId="0" borderId="40" xfId="0" applyFont="1" applyBorder="1">
      <alignment vertical="center"/>
    </xf>
    <xf numFmtId="49" fontId="19" fillId="2" borderId="40" xfId="0" applyNumberFormat="1" applyFont="1" applyFill="1" applyBorder="1" applyAlignment="1" applyProtection="1">
      <alignment horizontal="center" vertical="center"/>
      <protection locked="0"/>
    </xf>
    <xf numFmtId="49" fontId="19" fillId="2" borderId="53" xfId="0" applyNumberFormat="1" applyFont="1" applyFill="1" applyBorder="1" applyAlignment="1" applyProtection="1">
      <alignment horizontal="center" vertical="center"/>
      <protection locked="0"/>
    </xf>
    <xf numFmtId="49" fontId="19" fillId="2" borderId="65" xfId="0" applyNumberFormat="1" applyFont="1" applyFill="1" applyBorder="1" applyAlignment="1" applyProtection="1">
      <alignment horizontal="center" vertical="center"/>
      <protection locked="0"/>
    </xf>
    <xf numFmtId="49" fontId="19" fillId="2" borderId="60" xfId="0" applyNumberFormat="1" applyFont="1" applyFill="1" applyBorder="1" applyAlignment="1" applyProtection="1">
      <alignment horizontal="center" vertical="center"/>
      <protection locked="0"/>
    </xf>
    <xf numFmtId="49" fontId="19" fillId="2" borderId="20" xfId="0" applyNumberFormat="1" applyFont="1" applyFill="1" applyBorder="1" applyAlignment="1" applyProtection="1">
      <alignment horizontal="center" vertical="center"/>
      <protection locked="0"/>
    </xf>
    <xf numFmtId="49" fontId="19" fillId="2" borderId="32" xfId="0" applyNumberFormat="1" applyFont="1" applyFill="1" applyBorder="1" applyAlignment="1" applyProtection="1">
      <alignment horizontal="center" vertical="center"/>
      <protection locked="0"/>
    </xf>
    <xf numFmtId="49" fontId="19" fillId="2" borderId="31" xfId="0" applyNumberFormat="1" applyFont="1" applyFill="1" applyBorder="1" applyAlignment="1" applyProtection="1">
      <alignment horizontal="center" vertical="center"/>
      <protection locked="0"/>
    </xf>
    <xf numFmtId="49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49" fontId="19" fillId="2" borderId="69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38" fontId="11" fillId="2" borderId="10" xfId="1" applyNumberFormat="1" applyFont="1" applyFill="1" applyBorder="1" applyAlignment="1" applyProtection="1">
      <alignment horizontal="right" vertical="center"/>
      <protection locked="0"/>
    </xf>
    <xf numFmtId="38" fontId="11" fillId="2" borderId="5" xfId="1" applyNumberFormat="1" applyFont="1" applyFill="1" applyBorder="1" applyAlignment="1" applyProtection="1">
      <alignment horizontal="right" vertical="center"/>
      <protection locked="0"/>
    </xf>
    <xf numFmtId="38" fontId="11" fillId="2" borderId="6" xfId="1" applyNumberFormat="1" applyFont="1" applyFill="1" applyBorder="1" applyAlignment="1" applyProtection="1">
      <alignment horizontal="right" vertical="center"/>
      <protection locked="0"/>
    </xf>
    <xf numFmtId="38" fontId="11" fillId="2" borderId="38" xfId="1" applyNumberFormat="1" applyFont="1" applyFill="1" applyBorder="1" applyAlignment="1" applyProtection="1">
      <alignment horizontal="right" vertical="center"/>
      <protection locked="0"/>
    </xf>
    <xf numFmtId="38" fontId="11" fillId="2" borderId="29" xfId="1" applyNumberFormat="1" applyFont="1" applyFill="1" applyBorder="1" applyAlignment="1" applyProtection="1">
      <alignment horizontal="right" vertical="center"/>
      <protection locked="0"/>
    </xf>
    <xf numFmtId="38" fontId="11" fillId="2" borderId="30" xfId="1" applyNumberFormat="1" applyFont="1" applyFill="1" applyBorder="1" applyAlignment="1" applyProtection="1">
      <alignment horizontal="right" vertical="center"/>
      <protection locked="0"/>
    </xf>
    <xf numFmtId="178" fontId="11" fillId="2" borderId="5" xfId="1" applyNumberFormat="1" applyFont="1" applyFill="1" applyBorder="1" applyAlignment="1" applyProtection="1">
      <alignment horizontal="right" vertical="center"/>
      <protection locked="0"/>
    </xf>
    <xf numFmtId="178" fontId="11" fillId="2" borderId="6" xfId="1" applyNumberFormat="1" applyFont="1" applyFill="1" applyBorder="1" applyAlignment="1" applyProtection="1">
      <alignment horizontal="right" vertical="center"/>
      <protection locked="0"/>
    </xf>
    <xf numFmtId="38" fontId="11" fillId="2" borderId="23" xfId="1" applyNumberFormat="1" applyFont="1" applyFill="1" applyBorder="1" applyAlignment="1" applyProtection="1">
      <alignment horizontal="right" vertical="center"/>
      <protection locked="0"/>
    </xf>
    <xf numFmtId="38" fontId="11" fillId="2" borderId="3" xfId="1" applyNumberFormat="1" applyFont="1" applyFill="1" applyBorder="1" applyAlignment="1" applyProtection="1">
      <alignment horizontal="right" vertical="center"/>
      <protection locked="0"/>
    </xf>
    <xf numFmtId="38" fontId="11" fillId="2" borderId="4" xfId="1" applyNumberFormat="1" applyFont="1" applyFill="1" applyBorder="1" applyAlignment="1" applyProtection="1">
      <alignment horizontal="right" vertical="center"/>
      <protection locked="0"/>
    </xf>
    <xf numFmtId="14" fontId="11" fillId="2" borderId="23" xfId="0" applyNumberFormat="1" applyFont="1" applyFill="1" applyBorder="1" applyAlignment="1" applyProtection="1">
      <alignment horizontal="left" vertical="center"/>
      <protection locked="0"/>
    </xf>
    <xf numFmtId="177" fontId="11" fillId="2" borderId="37" xfId="0" applyNumberFormat="1" applyFont="1" applyFill="1" applyBorder="1" applyAlignment="1" applyProtection="1">
      <alignment horizontal="left" vertical="center"/>
      <protection locked="0"/>
    </xf>
    <xf numFmtId="178" fontId="11" fillId="2" borderId="3" xfId="1" applyNumberFormat="1" applyFont="1" applyFill="1" applyBorder="1" applyAlignment="1" applyProtection="1">
      <alignment horizontal="right" vertical="center"/>
      <protection locked="0"/>
    </xf>
    <xf numFmtId="178" fontId="11" fillId="2" borderId="4" xfId="1" applyNumberFormat="1" applyFont="1" applyFill="1" applyBorder="1" applyAlignment="1" applyProtection="1">
      <alignment horizontal="right" vertical="center"/>
      <protection locked="0"/>
    </xf>
    <xf numFmtId="49" fontId="11" fillId="2" borderId="42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5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35" xfId="2" applyFont="1" applyFill="1" applyBorder="1" applyAlignment="1" applyProtection="1">
      <alignment horizontal="left" vertical="center" wrapText="1"/>
      <protection locked="0"/>
    </xf>
    <xf numFmtId="49" fontId="11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left" vertical="center" wrapText="1"/>
      <protection locked="0"/>
    </xf>
    <xf numFmtId="49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14" fontId="11" fillId="2" borderId="39" xfId="0" applyNumberFormat="1" applyFont="1" applyFill="1" applyBorder="1" applyAlignment="1" applyProtection="1">
      <alignment horizontal="left" vertical="center"/>
      <protection locked="0"/>
    </xf>
    <xf numFmtId="177" fontId="11" fillId="2" borderId="8" xfId="0" applyNumberFormat="1" applyFont="1" applyFill="1" applyBorder="1" applyAlignment="1" applyProtection="1">
      <alignment horizontal="left" vertical="center"/>
      <protection locked="0"/>
    </xf>
    <xf numFmtId="177" fontId="11" fillId="2" borderId="3" xfId="0" applyNumberFormat="1" applyFont="1" applyFill="1" applyBorder="1" applyAlignment="1" applyProtection="1">
      <alignment horizontal="left" vertical="center"/>
      <protection locked="0"/>
    </xf>
    <xf numFmtId="177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43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7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2" applyFont="1" applyFill="1" applyBorder="1" applyAlignment="1" applyProtection="1">
      <alignment horizontal="left" vertical="center" wrapText="1"/>
      <protection locked="0"/>
    </xf>
    <xf numFmtId="49" fontId="11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49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37" xfId="0" applyFont="1" applyFill="1" applyBorder="1" applyAlignment="1" applyProtection="1">
      <alignment horizontal="left" vertical="center" wrapText="1"/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Alignment="1" applyProtection="1">
      <alignment horizontal="left" vertical="center" shrinkToFit="1"/>
      <protection locked="0"/>
    </xf>
    <xf numFmtId="185" fontId="11" fillId="2" borderId="0" xfId="0" applyNumberFormat="1" applyFont="1" applyFill="1" applyAlignment="1" applyProtection="1">
      <alignment horizontal="left" vertical="center"/>
      <protection locked="0"/>
    </xf>
    <xf numFmtId="38" fontId="11" fillId="2" borderId="23" xfId="0" applyNumberFormat="1" applyFont="1" applyFill="1" applyBorder="1" applyAlignment="1" applyProtection="1">
      <alignment horizontal="right" vertical="center"/>
      <protection locked="0"/>
    </xf>
    <xf numFmtId="38" fontId="11" fillId="2" borderId="3" xfId="0" applyNumberFormat="1" applyFont="1" applyFill="1" applyBorder="1" applyAlignment="1" applyProtection="1">
      <alignment horizontal="right" vertical="center"/>
      <protection locked="0"/>
    </xf>
    <xf numFmtId="38" fontId="11" fillId="2" borderId="4" xfId="0" applyNumberFormat="1" applyFont="1" applyFill="1" applyBorder="1" applyAlignment="1" applyProtection="1">
      <alignment horizontal="right" vertical="center"/>
      <protection locked="0"/>
    </xf>
    <xf numFmtId="38" fontId="11" fillId="2" borderId="10" xfId="0" applyNumberFormat="1" applyFont="1" applyFill="1" applyBorder="1" applyAlignment="1" applyProtection="1">
      <alignment horizontal="right" vertical="center"/>
      <protection locked="0"/>
    </xf>
    <xf numFmtId="38" fontId="11" fillId="2" borderId="5" xfId="0" applyNumberFormat="1" applyFont="1" applyFill="1" applyBorder="1" applyAlignment="1" applyProtection="1">
      <alignment horizontal="right" vertical="center"/>
      <protection locked="0"/>
    </xf>
    <xf numFmtId="38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1" fillId="2" borderId="41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37" xfId="2" applyFont="1" applyFill="1" applyBorder="1" applyAlignment="1" applyProtection="1">
      <alignment horizontal="left" vertical="center" wrapText="1"/>
      <protection locked="0"/>
    </xf>
    <xf numFmtId="181" fontId="11" fillId="2" borderId="0" xfId="0" applyNumberFormat="1" applyFont="1" applyFill="1" applyAlignment="1" applyProtection="1">
      <alignment horizontal="left" vertical="center"/>
      <protection locked="0"/>
    </xf>
    <xf numFmtId="49" fontId="11" fillId="2" borderId="10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49" fontId="11" fillId="2" borderId="39" xfId="0" applyNumberFormat="1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49" fontId="11" fillId="2" borderId="23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183" fontId="11" fillId="0" borderId="0" xfId="6" applyNumberFormat="1" applyFont="1" applyProtection="1">
      <alignment vertical="center"/>
    </xf>
    <xf numFmtId="0" fontId="11" fillId="0" borderId="0" xfId="6" applyFont="1" applyProtection="1">
      <alignment vertical="center"/>
    </xf>
    <xf numFmtId="0" fontId="12" fillId="0" borderId="0" xfId="2" applyFont="1" applyProtection="1">
      <alignment vertical="center"/>
    </xf>
    <xf numFmtId="179" fontId="6" fillId="0" borderId="0" xfId="1" applyNumberFormat="1" applyFont="1" applyAlignment="1" applyProtection="1">
      <alignment horizontal="right" vertical="top"/>
    </xf>
    <xf numFmtId="179" fontId="11" fillId="0" borderId="0" xfId="1" applyNumberFormat="1" applyFont="1" applyAlignment="1" applyProtection="1">
      <alignment vertical="top"/>
    </xf>
    <xf numFmtId="0" fontId="11" fillId="0" borderId="0" xfId="2" applyFont="1" applyProtection="1">
      <alignment vertical="center"/>
    </xf>
    <xf numFmtId="0" fontId="11" fillId="0" borderId="0" xfId="1" applyFont="1" applyProtection="1">
      <alignment vertical="center"/>
    </xf>
    <xf numFmtId="0" fontId="19" fillId="0" borderId="13" xfId="2" applyFont="1" applyBorder="1" applyProtection="1">
      <alignment vertical="center"/>
    </xf>
    <xf numFmtId="0" fontId="19" fillId="0" borderId="14" xfId="2" applyFont="1" applyBorder="1" applyProtection="1">
      <alignment vertical="center"/>
    </xf>
    <xf numFmtId="0" fontId="19" fillId="0" borderId="16" xfId="2" applyFont="1" applyBorder="1" applyProtection="1">
      <alignment vertical="center"/>
    </xf>
    <xf numFmtId="0" fontId="19" fillId="0" borderId="17" xfId="2" applyFont="1" applyBorder="1" applyProtection="1">
      <alignment vertical="center"/>
    </xf>
    <xf numFmtId="0" fontId="19" fillId="0" borderId="0" xfId="2" applyFont="1" applyProtection="1">
      <alignment vertical="center"/>
    </xf>
    <xf numFmtId="0" fontId="19" fillId="0" borderId="19" xfId="2" applyFont="1" applyBorder="1" applyProtection="1">
      <alignment vertical="center"/>
    </xf>
    <xf numFmtId="0" fontId="19" fillId="0" borderId="15" xfId="2" applyFont="1" applyBorder="1" applyProtection="1">
      <alignment vertical="center"/>
    </xf>
    <xf numFmtId="0" fontId="19" fillId="0" borderId="11" xfId="2" applyFont="1" applyBorder="1" applyProtection="1">
      <alignment vertical="center"/>
    </xf>
    <xf numFmtId="0" fontId="19" fillId="0" borderId="12" xfId="2" applyFont="1" applyBorder="1" applyProtection="1">
      <alignment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1" fillId="0" borderId="14" xfId="0" applyFont="1" applyBorder="1" applyProtection="1">
      <alignment vertical="center"/>
    </xf>
    <xf numFmtId="0" fontId="11" fillId="0" borderId="16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19" xfId="0" applyFont="1" applyBorder="1" applyProtection="1">
      <alignment vertical="center"/>
    </xf>
    <xf numFmtId="180" fontId="11" fillId="0" borderId="17" xfId="0" applyNumberFormat="1" applyFont="1" applyBorder="1" applyProtection="1">
      <alignment vertical="center"/>
    </xf>
    <xf numFmtId="180" fontId="11" fillId="0" borderId="0" xfId="0" applyNumberFormat="1" applyFont="1" applyProtection="1">
      <alignment vertical="center"/>
    </xf>
    <xf numFmtId="181" fontId="11" fillId="0" borderId="0" xfId="0" applyNumberFormat="1" applyFont="1" applyProtection="1">
      <alignment vertical="center"/>
    </xf>
    <xf numFmtId="0" fontId="15" fillId="0" borderId="0" xfId="0" applyFont="1" applyAlignment="1" applyProtection="1">
      <alignment horizontal="right" vertical="top"/>
    </xf>
    <xf numFmtId="0" fontId="24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1" fillId="0" borderId="17" xfId="0" applyFont="1" applyBorder="1" applyProtection="1">
      <alignment vertical="center"/>
    </xf>
    <xf numFmtId="0" fontId="13" fillId="0" borderId="19" xfId="0" applyFont="1" applyBorder="1" applyAlignment="1" applyProtection="1">
      <alignment vertical="top"/>
    </xf>
    <xf numFmtId="49" fontId="15" fillId="0" borderId="0" xfId="0" applyNumberFormat="1" applyFont="1" applyAlignment="1" applyProtection="1">
      <alignment horizontal="right" vertical="top"/>
    </xf>
    <xf numFmtId="181" fontId="15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center"/>
    </xf>
    <xf numFmtId="0" fontId="16" fillId="0" borderId="0" xfId="1" applyFont="1" applyProtection="1">
      <alignment vertical="center"/>
    </xf>
    <xf numFmtId="0" fontId="16" fillId="0" borderId="1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24" fillId="0" borderId="0" xfId="0" applyFont="1" applyAlignment="1" applyProtection="1">
      <alignment vertical="top" wrapText="1"/>
    </xf>
    <xf numFmtId="0" fontId="16" fillId="0" borderId="19" xfId="0" applyFont="1" applyBorder="1" applyProtection="1">
      <alignment vertical="center"/>
    </xf>
    <xf numFmtId="0" fontId="16" fillId="0" borderId="0" xfId="2" applyFont="1" applyProtection="1">
      <alignment vertical="center"/>
    </xf>
    <xf numFmtId="0" fontId="11" fillId="0" borderId="15" xfId="0" applyFont="1" applyBorder="1" applyProtection="1">
      <alignment vertical="center"/>
    </xf>
    <xf numFmtId="0" fontId="11" fillId="0" borderId="11" xfId="0" applyFont="1" applyBorder="1" applyProtection="1">
      <alignment vertical="center"/>
    </xf>
    <xf numFmtId="0" fontId="13" fillId="0" borderId="11" xfId="0" applyFont="1" applyBorder="1" applyAlignment="1" applyProtection="1">
      <alignment vertical="top"/>
    </xf>
    <xf numFmtId="0" fontId="11" fillId="0" borderId="12" xfId="0" applyFont="1" applyBorder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4" fillId="0" borderId="13" xfId="0" applyFont="1" applyBorder="1" applyAlignment="1" applyProtection="1">
      <alignment horizontal="left" vertical="center" indent="1"/>
    </xf>
    <xf numFmtId="0" fontId="14" fillId="0" borderId="14" xfId="0" applyFont="1" applyBorder="1" applyAlignment="1" applyProtection="1">
      <alignment horizontal="left" vertical="center" indent="1"/>
    </xf>
    <xf numFmtId="0" fontId="14" fillId="0" borderId="16" xfId="0" applyFont="1" applyBorder="1" applyAlignment="1" applyProtection="1">
      <alignment horizontal="left" vertical="center" indent="1"/>
    </xf>
    <xf numFmtId="49" fontId="11" fillId="0" borderId="0" xfId="2" applyNumberFormat="1" applyFont="1" applyProtection="1">
      <alignment vertical="center"/>
    </xf>
    <xf numFmtId="0" fontId="15" fillId="0" borderId="0" xfId="0" applyFont="1" applyProtection="1">
      <alignment vertical="center"/>
    </xf>
    <xf numFmtId="49" fontId="11" fillId="0" borderId="14" xfId="0" applyNumberFormat="1" applyFont="1" applyBorder="1" applyProtection="1">
      <alignment vertical="center"/>
    </xf>
    <xf numFmtId="0" fontId="11" fillId="0" borderId="19" xfId="2" applyFont="1" applyBorder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2" fillId="0" borderId="17" xfId="0" applyFont="1" applyBorder="1" applyProtection="1">
      <alignment vertical="center"/>
    </xf>
    <xf numFmtId="49" fontId="13" fillId="0" borderId="0" xfId="0" applyNumberFormat="1" applyFont="1" applyAlignment="1" applyProtection="1">
      <alignment horizontal="right" vertical="top"/>
    </xf>
    <xf numFmtId="0" fontId="13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177" fontId="15" fillId="0" borderId="0" xfId="0" applyNumberFormat="1" applyFont="1" applyAlignment="1" applyProtection="1">
      <alignment horizontal="right" vertical="top"/>
    </xf>
    <xf numFmtId="0" fontId="25" fillId="0" borderId="0" xfId="0" applyFont="1" applyAlignment="1" applyProtection="1">
      <alignment vertical="top"/>
    </xf>
    <xf numFmtId="49" fontId="13" fillId="0" borderId="11" xfId="0" applyNumberFormat="1" applyFont="1" applyBorder="1" applyAlignment="1" applyProtection="1">
      <alignment vertical="top"/>
    </xf>
    <xf numFmtId="0" fontId="17" fillId="0" borderId="17" xfId="0" applyFont="1" applyBorder="1" applyProtection="1">
      <alignment vertical="center"/>
    </xf>
    <xf numFmtId="0" fontId="17" fillId="0" borderId="0" xfId="0" applyFont="1" applyProtection="1">
      <alignment vertical="center"/>
    </xf>
    <xf numFmtId="49" fontId="24" fillId="0" borderId="0" xfId="0" applyNumberFormat="1" applyFont="1" applyAlignment="1" applyProtection="1">
      <alignment vertical="top"/>
    </xf>
    <xf numFmtId="183" fontId="11" fillId="0" borderId="0" xfId="1" applyNumberFormat="1" applyFont="1" applyProtection="1">
      <alignment vertical="center"/>
    </xf>
    <xf numFmtId="0" fontId="24" fillId="0" borderId="0" xfId="0" applyFont="1" applyProtection="1">
      <alignment vertical="center"/>
    </xf>
    <xf numFmtId="49" fontId="11" fillId="0" borderId="0" xfId="0" applyNumberFormat="1" applyFont="1" applyProtection="1">
      <alignment vertical="center"/>
    </xf>
    <xf numFmtId="0" fontId="11" fillId="0" borderId="15" xfId="2" applyFont="1" applyBorder="1" applyProtection="1">
      <alignment vertical="center"/>
    </xf>
    <xf numFmtId="0" fontId="11" fillId="0" borderId="11" xfId="2" applyFont="1" applyBorder="1" applyProtection="1">
      <alignment vertical="center"/>
    </xf>
    <xf numFmtId="0" fontId="14" fillId="0" borderId="17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 indent="1"/>
    </xf>
    <xf numFmtId="0" fontId="11" fillId="0" borderId="14" xfId="2" applyFont="1" applyBorder="1" applyProtection="1">
      <alignment vertical="center"/>
    </xf>
    <xf numFmtId="0" fontId="11" fillId="0" borderId="16" xfId="2" applyFont="1" applyBorder="1" applyProtection="1">
      <alignment vertical="center"/>
    </xf>
    <xf numFmtId="182" fontId="11" fillId="0" borderId="0" xfId="0" applyNumberFormat="1" applyFont="1" applyProtection="1">
      <alignment vertical="center"/>
    </xf>
    <xf numFmtId="178" fontId="11" fillId="0" borderId="0" xfId="0" applyNumberFormat="1" applyFont="1" applyProtection="1">
      <alignment vertical="center"/>
    </xf>
    <xf numFmtId="0" fontId="11" fillId="0" borderId="0" xfId="2" applyFont="1" applyProtection="1">
      <alignment vertical="center"/>
    </xf>
    <xf numFmtId="182" fontId="11" fillId="0" borderId="0" xfId="2" applyNumberFormat="1" applyFont="1" applyProtection="1">
      <alignment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62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1" fillId="0" borderId="63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38" fontId="11" fillId="0" borderId="39" xfId="0" applyNumberFormat="1" applyFont="1" applyBorder="1" applyAlignment="1" applyProtection="1">
      <alignment horizontal="right" vertical="center"/>
    </xf>
    <xf numFmtId="38" fontId="11" fillId="0" borderId="7" xfId="0" applyNumberFormat="1" applyFont="1" applyBorder="1" applyAlignment="1" applyProtection="1">
      <alignment horizontal="right" vertical="center"/>
    </xf>
    <xf numFmtId="38" fontId="11" fillId="0" borderId="9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top"/>
    </xf>
    <xf numFmtId="180" fontId="11" fillId="0" borderId="0" xfId="0" applyNumberFormat="1" applyFont="1" applyAlignment="1" applyProtection="1">
      <alignment vertical="top"/>
    </xf>
    <xf numFmtId="0" fontId="11" fillId="0" borderId="0" xfId="2" applyFont="1" applyAlignment="1" applyProtection="1">
      <alignment vertical="top"/>
    </xf>
    <xf numFmtId="178" fontId="11" fillId="0" borderId="25" xfId="1" applyNumberFormat="1" applyFont="1" applyBorder="1" applyAlignment="1" applyProtection="1">
      <alignment horizontal="left" vertical="center"/>
    </xf>
    <xf numFmtId="0" fontId="11" fillId="0" borderId="18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/>
    </xf>
    <xf numFmtId="177" fontId="11" fillId="0" borderId="1" xfId="0" applyNumberFormat="1" applyFont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1" fillId="0" borderId="13" xfId="0" applyNumberFormat="1" applyFont="1" applyBorder="1" applyAlignment="1" applyProtection="1">
      <alignment horizontal="center" vertical="center"/>
    </xf>
    <xf numFmtId="177" fontId="11" fillId="0" borderId="14" xfId="0" applyNumberFormat="1" applyFont="1" applyBorder="1" applyAlignment="1" applyProtection="1">
      <alignment horizontal="center" vertical="center"/>
    </xf>
    <xf numFmtId="177" fontId="11" fillId="0" borderId="16" xfId="0" applyNumberFormat="1" applyFont="1" applyBorder="1" applyAlignment="1" applyProtection="1">
      <alignment horizontal="center" vertical="center"/>
    </xf>
    <xf numFmtId="0" fontId="11" fillId="0" borderId="71" xfId="2" applyFont="1" applyBorder="1" applyProtection="1">
      <alignment vertical="center"/>
    </xf>
    <xf numFmtId="177" fontId="11" fillId="0" borderId="17" xfId="0" applyNumberFormat="1" applyFont="1" applyBorder="1" applyAlignment="1" applyProtection="1">
      <alignment horizontal="center" vertical="center"/>
    </xf>
    <xf numFmtId="177" fontId="11" fillId="0" borderId="0" xfId="0" applyNumberFormat="1" applyFont="1" applyAlignment="1" applyProtection="1">
      <alignment horizontal="center" vertical="center"/>
    </xf>
    <xf numFmtId="177" fontId="11" fillId="0" borderId="19" xfId="0" applyNumberFormat="1" applyFont="1" applyBorder="1" applyAlignment="1" applyProtection="1">
      <alignment horizontal="center" vertical="center"/>
    </xf>
    <xf numFmtId="0" fontId="11" fillId="0" borderId="72" xfId="2" applyFont="1" applyBorder="1" applyProtection="1">
      <alignment vertical="center"/>
    </xf>
    <xf numFmtId="0" fontId="11" fillId="0" borderId="9" xfId="2" applyFont="1" applyBorder="1" applyProtection="1">
      <alignment vertical="center"/>
    </xf>
    <xf numFmtId="177" fontId="11" fillId="0" borderId="15" xfId="0" applyNumberFormat="1" applyFont="1" applyBorder="1" applyAlignment="1" applyProtection="1">
      <alignment horizontal="center" vertical="center"/>
    </xf>
    <xf numFmtId="177" fontId="11" fillId="0" borderId="11" xfId="0" applyNumberFormat="1" applyFont="1" applyBorder="1" applyAlignment="1" applyProtection="1">
      <alignment horizontal="center" vertical="center"/>
    </xf>
    <xf numFmtId="177" fontId="11" fillId="0" borderId="12" xfId="0" applyNumberFormat="1" applyFont="1" applyBorder="1" applyAlignment="1" applyProtection="1">
      <alignment horizontal="center" vertical="center"/>
    </xf>
    <xf numFmtId="178" fontId="11" fillId="0" borderId="66" xfId="1" applyNumberFormat="1" applyFont="1" applyBorder="1" applyAlignment="1" applyProtection="1">
      <alignment horizontal="left" vertical="center"/>
    </xf>
    <xf numFmtId="178" fontId="11" fillId="0" borderId="67" xfId="1" applyNumberFormat="1" applyFont="1" applyBorder="1" applyAlignment="1" applyProtection="1">
      <alignment horizontal="left" vertical="center"/>
    </xf>
    <xf numFmtId="178" fontId="11" fillId="0" borderId="68" xfId="1" applyNumberFormat="1" applyFont="1" applyBorder="1" applyAlignment="1" applyProtection="1">
      <alignment horizontal="left" vertical="center"/>
    </xf>
    <xf numFmtId="178" fontId="11" fillId="0" borderId="26" xfId="1" applyNumberFormat="1" applyFont="1" applyBorder="1" applyAlignment="1" applyProtection="1">
      <alignment horizontal="left" vertical="center"/>
    </xf>
    <xf numFmtId="178" fontId="11" fillId="0" borderId="27" xfId="1" applyNumberFormat="1" applyFont="1" applyBorder="1" applyAlignment="1" applyProtection="1">
      <alignment horizontal="left" vertical="center"/>
    </xf>
    <xf numFmtId="178" fontId="11" fillId="0" borderId="28" xfId="1" applyNumberFormat="1" applyFont="1" applyBorder="1" applyAlignment="1" applyProtection="1">
      <alignment horizontal="left" vertical="center"/>
    </xf>
    <xf numFmtId="38" fontId="11" fillId="0" borderId="26" xfId="1" applyNumberFormat="1" applyFont="1" applyBorder="1" applyAlignment="1" applyProtection="1">
      <alignment horizontal="right" vertical="center"/>
    </xf>
    <xf numFmtId="178" fontId="11" fillId="0" borderId="27" xfId="1" applyNumberFormat="1" applyFont="1" applyBorder="1" applyAlignment="1" applyProtection="1">
      <alignment horizontal="right" vertical="center"/>
    </xf>
    <xf numFmtId="178" fontId="11" fillId="0" borderId="28" xfId="1" applyNumberFormat="1" applyFont="1" applyBorder="1" applyAlignment="1" applyProtection="1">
      <alignment horizontal="right" vertical="center"/>
    </xf>
    <xf numFmtId="38" fontId="11" fillId="0" borderId="27" xfId="1" applyNumberFormat="1" applyFont="1" applyBorder="1" applyAlignment="1" applyProtection="1">
      <alignment horizontal="right" vertical="center"/>
    </xf>
    <xf numFmtId="38" fontId="11" fillId="0" borderId="28" xfId="1" applyNumberFormat="1" applyFont="1" applyBorder="1" applyAlignment="1" applyProtection="1">
      <alignment horizontal="right" vertical="center"/>
    </xf>
    <xf numFmtId="180" fontId="15" fillId="0" borderId="0" xfId="0" applyNumberFormat="1" applyFont="1" applyAlignment="1" applyProtection="1">
      <alignment horizontal="right" vertical="top"/>
    </xf>
    <xf numFmtId="0" fontId="15" fillId="0" borderId="14" xfId="0" applyFont="1" applyBorder="1" applyAlignment="1" applyProtection="1">
      <alignment horizontal="left" vertical="top"/>
    </xf>
    <xf numFmtId="178" fontId="11" fillId="0" borderId="0" xfId="2" applyNumberFormat="1" applyFont="1" applyProtection="1">
      <alignment vertical="center"/>
    </xf>
    <xf numFmtId="0" fontId="13" fillId="0" borderId="12" xfId="0" applyFont="1" applyBorder="1" applyAlignment="1" applyProtection="1">
      <alignment vertical="top"/>
    </xf>
    <xf numFmtId="0" fontId="14" fillId="0" borderId="15" xfId="0" applyFont="1" applyBorder="1" applyProtection="1">
      <alignment vertical="center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49" fontId="15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left" vertical="top" wrapText="1"/>
    </xf>
    <xf numFmtId="0" fontId="11" fillId="0" borderId="18" xfId="2" applyFont="1" applyBorder="1" applyProtection="1">
      <alignment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2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1" fillId="0" borderId="36" xfId="0" applyFont="1" applyBorder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0" fontId="19" fillId="0" borderId="59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vertical="center" wrapText="1"/>
    </xf>
    <xf numFmtId="0" fontId="11" fillId="0" borderId="54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left" vertical="top" wrapText="1"/>
    </xf>
    <xf numFmtId="0" fontId="11" fillId="0" borderId="53" xfId="0" applyFont="1" applyBorder="1" applyAlignment="1" applyProtection="1">
      <alignment horizontal="left" vertical="center"/>
    </xf>
    <xf numFmtId="49" fontId="19" fillId="4" borderId="31" xfId="0" applyNumberFormat="1" applyFont="1" applyFill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left" vertical="top"/>
    </xf>
    <xf numFmtId="183" fontId="11" fillId="0" borderId="0" xfId="2" applyNumberFormat="1" applyFont="1" applyProtection="1">
      <alignment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top" wrapText="1"/>
    </xf>
    <xf numFmtId="0" fontId="11" fillId="0" borderId="21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top"/>
    </xf>
    <xf numFmtId="0" fontId="11" fillId="0" borderId="17" xfId="2" applyFont="1" applyBorder="1" applyProtection="1">
      <alignment vertical="center"/>
    </xf>
    <xf numFmtId="0" fontId="11" fillId="0" borderId="64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top" wrapText="1"/>
    </xf>
    <xf numFmtId="0" fontId="11" fillId="0" borderId="49" xfId="0" applyFont="1" applyBorder="1" applyAlignment="1" applyProtection="1">
      <alignment horizontal="left" vertical="center"/>
    </xf>
    <xf numFmtId="49" fontId="19" fillId="4" borderId="19" xfId="0" applyNumberFormat="1" applyFont="1" applyFill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left" vertical="top" wrapText="1"/>
    </xf>
    <xf numFmtId="0" fontId="11" fillId="0" borderId="40" xfId="0" applyFont="1" applyBorder="1" applyAlignment="1" applyProtection="1">
      <alignment horizontal="left" vertical="center"/>
    </xf>
    <xf numFmtId="49" fontId="19" fillId="4" borderId="4" xfId="0" applyNumberFormat="1" applyFont="1" applyFill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top"/>
    </xf>
    <xf numFmtId="0" fontId="11" fillId="0" borderId="40" xfId="0" applyFont="1" applyBorder="1" applyAlignment="1" applyProtection="1">
      <alignment horizontal="left" vertical="top"/>
    </xf>
    <xf numFmtId="0" fontId="11" fillId="0" borderId="5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top" wrapText="1"/>
    </xf>
    <xf numFmtId="0" fontId="11" fillId="0" borderId="20" xfId="0" applyFont="1" applyBorder="1" applyAlignment="1" applyProtection="1">
      <alignment horizontal="left" vertical="center"/>
    </xf>
    <xf numFmtId="49" fontId="19" fillId="4" borderId="12" xfId="0" applyNumberFormat="1" applyFont="1" applyFill="1" applyBorder="1" applyAlignment="1" applyProtection="1">
      <alignment horizontal="center" vertical="center"/>
    </xf>
    <xf numFmtId="49" fontId="19" fillId="4" borderId="69" xfId="0" applyNumberFormat="1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top"/>
    </xf>
    <xf numFmtId="49" fontId="19" fillId="4" borderId="70" xfId="0" applyNumberFormat="1" applyFont="1" applyFill="1" applyBorder="1" applyAlignment="1" applyProtection="1">
      <alignment horizontal="center" vertical="center"/>
    </xf>
    <xf numFmtId="49" fontId="19" fillId="4" borderId="9" xfId="0" applyNumberFormat="1" applyFont="1" applyFill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left" vertical="top" wrapText="1"/>
    </xf>
    <xf numFmtId="0" fontId="11" fillId="0" borderId="32" xfId="0" applyFont="1" applyBorder="1" applyAlignment="1" applyProtection="1">
      <alignment horizontal="left" vertical="center"/>
    </xf>
    <xf numFmtId="0" fontId="11" fillId="0" borderId="19" xfId="1" applyFont="1" applyBorder="1" applyProtection="1">
      <alignment vertical="center"/>
    </xf>
    <xf numFmtId="49" fontId="20" fillId="0" borderId="0" xfId="0" applyNumberFormat="1" applyFont="1" applyAlignment="1" applyProtection="1">
      <alignment horizontal="left" vertical="top" wrapText="1"/>
    </xf>
    <xf numFmtId="0" fontId="11" fillId="0" borderId="61" xfId="0" applyFont="1" applyBorder="1" applyProtection="1">
      <alignment vertical="center"/>
    </xf>
    <xf numFmtId="49" fontId="18" fillId="0" borderId="22" xfId="0" applyNumberFormat="1" applyFont="1" applyBorder="1" applyAlignment="1" applyProtection="1">
      <alignment horizontal="center" vertical="center" wrapText="1"/>
    </xf>
    <xf numFmtId="49" fontId="18" fillId="0" borderId="59" xfId="0" applyNumberFormat="1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vertical="center" wrapText="1"/>
    </xf>
    <xf numFmtId="0" fontId="19" fillId="0" borderId="54" xfId="3" applyFont="1" applyBorder="1" applyAlignment="1" applyProtection="1">
      <alignment horizontal="center" vertical="center"/>
    </xf>
    <xf numFmtId="0" fontId="19" fillId="0" borderId="53" xfId="3" applyFont="1" applyBorder="1" applyAlignment="1" applyProtection="1">
      <alignment horizontal="left" vertical="top" wrapText="1"/>
    </xf>
    <xf numFmtId="0" fontId="11" fillId="0" borderId="41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0" fontId="19" fillId="0" borderId="52" xfId="3" applyFont="1" applyBorder="1" applyAlignment="1" applyProtection="1">
      <alignment horizontal="center" vertical="center"/>
    </xf>
    <xf numFmtId="0" fontId="19" fillId="0" borderId="40" xfId="3" applyFont="1" applyBorder="1" applyAlignment="1" applyProtection="1">
      <alignment horizontal="left" vertical="top" wrapText="1"/>
    </xf>
    <xf numFmtId="0" fontId="19" fillId="0" borderId="50" xfId="3" applyFont="1" applyBorder="1" applyAlignment="1" applyProtection="1">
      <alignment horizontal="center" vertical="center"/>
    </xf>
    <xf numFmtId="0" fontId="19" fillId="0" borderId="21" xfId="3" applyFont="1" applyBorder="1" applyAlignment="1" applyProtection="1">
      <alignment horizontal="left" vertical="top" wrapText="1"/>
    </xf>
    <xf numFmtId="0" fontId="11" fillId="0" borderId="42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9" fillId="0" borderId="64" xfId="3" applyFont="1" applyBorder="1" applyAlignment="1" applyProtection="1">
      <alignment horizontal="center" vertical="center"/>
    </xf>
    <xf numFmtId="0" fontId="19" fillId="0" borderId="49" xfId="3" applyFont="1" applyBorder="1" applyAlignment="1" applyProtection="1">
      <alignment horizontal="left" vertical="top" wrapText="1"/>
    </xf>
    <xf numFmtId="0" fontId="19" fillId="0" borderId="51" xfId="3" applyFont="1" applyBorder="1" applyAlignment="1" applyProtection="1">
      <alignment horizontal="center" vertical="center"/>
    </xf>
    <xf numFmtId="0" fontId="19" fillId="0" borderId="20" xfId="3" applyFont="1" applyBorder="1" applyAlignment="1" applyProtection="1">
      <alignment horizontal="left" vertical="top" wrapText="1"/>
    </xf>
    <xf numFmtId="0" fontId="11" fillId="0" borderId="21" xfId="0" applyFont="1" applyBorder="1" applyAlignment="1" applyProtection="1">
      <alignment horizontal="left" vertical="center" wrapText="1"/>
    </xf>
    <xf numFmtId="0" fontId="19" fillId="0" borderId="55" xfId="3" applyFont="1" applyBorder="1" applyAlignment="1" applyProtection="1">
      <alignment horizontal="left" vertical="top" wrapText="1"/>
    </xf>
    <xf numFmtId="0" fontId="19" fillId="0" borderId="48" xfId="3" applyFont="1" applyBorder="1" applyAlignment="1" applyProtection="1">
      <alignment horizontal="left" vertical="top" wrapText="1"/>
    </xf>
    <xf numFmtId="0" fontId="19" fillId="0" borderId="56" xfId="3" applyFont="1" applyBorder="1" applyAlignment="1" applyProtection="1">
      <alignment horizontal="left" vertical="top" wrapText="1"/>
    </xf>
    <xf numFmtId="0" fontId="19" fillId="0" borderId="57" xfId="3" applyFont="1" applyBorder="1" applyAlignment="1" applyProtection="1">
      <alignment horizontal="left" vertical="top" wrapText="1"/>
    </xf>
    <xf numFmtId="49" fontId="11" fillId="0" borderId="14" xfId="2" applyNumberFormat="1" applyFont="1" applyBorder="1" applyProtection="1">
      <alignment vertical="center"/>
    </xf>
    <xf numFmtId="0" fontId="20" fillId="0" borderId="0" xfId="0" applyFont="1" applyProtection="1">
      <alignment vertical="center"/>
    </xf>
    <xf numFmtId="49" fontId="20" fillId="0" borderId="0" xfId="0" applyNumberFormat="1" applyFont="1" applyProtection="1">
      <alignment vertical="center"/>
    </xf>
    <xf numFmtId="0" fontId="20" fillId="0" borderId="19" xfId="0" applyFont="1" applyBorder="1" applyProtection="1">
      <alignment vertical="center"/>
    </xf>
    <xf numFmtId="0" fontId="20" fillId="0" borderId="0" xfId="0" applyFont="1" applyProtection="1">
      <alignment vertical="center"/>
    </xf>
    <xf numFmtId="49" fontId="20" fillId="0" borderId="0" xfId="0" applyNumberFormat="1" applyFont="1" applyProtection="1">
      <alignment vertical="center"/>
    </xf>
    <xf numFmtId="0" fontId="20" fillId="0" borderId="19" xfId="0" applyFont="1" applyBorder="1" applyProtection="1">
      <alignment vertical="center"/>
    </xf>
    <xf numFmtId="0" fontId="11" fillId="0" borderId="13" xfId="0" applyFont="1" applyBorder="1" applyAlignment="1" applyProtection="1">
      <alignment vertical="center" wrapText="1"/>
    </xf>
    <xf numFmtId="0" fontId="11" fillId="0" borderId="32" xfId="2" applyFont="1" applyBorder="1" applyAlignment="1" applyProtection="1">
      <alignment horizontal="center" vertical="center"/>
    </xf>
    <xf numFmtId="0" fontId="11" fillId="0" borderId="22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0" fontId="11" fillId="0" borderId="36" xfId="2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184" fontId="11" fillId="0" borderId="23" xfId="0" applyNumberFormat="1" applyFont="1" applyBorder="1" applyAlignment="1" applyProtection="1">
      <alignment horizontal="center" vertical="top"/>
    </xf>
    <xf numFmtId="0" fontId="19" fillId="0" borderId="58" xfId="0" applyFont="1" applyBorder="1" applyAlignment="1" applyProtection="1">
      <alignment horizontal="center" vertical="top" wrapText="1"/>
    </xf>
    <xf numFmtId="0" fontId="21" fillId="0" borderId="41" xfId="2" applyFont="1" applyBorder="1" applyAlignment="1" applyProtection="1">
      <alignment horizontal="left" vertical="top" wrapText="1"/>
    </xf>
    <xf numFmtId="0" fontId="21" fillId="0" borderId="3" xfId="2" applyFont="1" applyBorder="1" applyAlignment="1" applyProtection="1">
      <alignment horizontal="left" vertical="top" wrapText="1"/>
    </xf>
    <xf numFmtId="0" fontId="21" fillId="0" borderId="37" xfId="2" applyFont="1" applyBorder="1" applyAlignment="1" applyProtection="1">
      <alignment horizontal="left" vertical="top" wrapText="1"/>
    </xf>
    <xf numFmtId="0" fontId="11" fillId="3" borderId="0" xfId="2" applyFont="1" applyFill="1" applyProtection="1">
      <alignment vertical="center"/>
    </xf>
    <xf numFmtId="184" fontId="11" fillId="0" borderId="10" xfId="0" applyNumberFormat="1" applyFont="1" applyBorder="1" applyAlignment="1" applyProtection="1">
      <alignment horizontal="center" vertical="top"/>
    </xf>
    <xf numFmtId="0" fontId="11" fillId="0" borderId="21" xfId="2" applyFont="1" applyBorder="1" applyAlignment="1" applyProtection="1">
      <alignment horizontal="center" vertical="top"/>
    </xf>
    <xf numFmtId="0" fontId="21" fillId="0" borderId="55" xfId="2" applyFont="1" applyBorder="1" applyAlignment="1" applyProtection="1">
      <alignment horizontal="left" vertical="top" wrapText="1"/>
    </xf>
    <xf numFmtId="0" fontId="21" fillId="0" borderId="0" xfId="2" applyFont="1" applyAlignment="1" applyProtection="1">
      <alignment horizontal="left" vertical="top" wrapText="1"/>
    </xf>
    <xf numFmtId="0" fontId="21" fillId="0" borderId="48" xfId="2" applyFont="1" applyBorder="1" applyAlignment="1" applyProtection="1">
      <alignment horizontal="left" vertical="top" wrapText="1"/>
    </xf>
    <xf numFmtId="0" fontId="21" fillId="0" borderId="44" xfId="2" applyFont="1" applyBorder="1" applyAlignment="1" applyProtection="1">
      <alignment horizontal="left" vertical="top" wrapText="1"/>
    </xf>
    <xf numFmtId="0" fontId="21" fillId="0" borderId="33" xfId="2" applyFont="1" applyBorder="1" applyAlignment="1" applyProtection="1">
      <alignment horizontal="left" vertical="top" wrapText="1"/>
    </xf>
    <xf numFmtId="0" fontId="21" fillId="0" borderId="45" xfId="2" applyFont="1" applyBorder="1" applyAlignment="1" applyProtection="1">
      <alignment horizontal="left" vertical="top" wrapText="1"/>
    </xf>
    <xf numFmtId="0" fontId="21" fillId="0" borderId="42" xfId="2" applyFont="1" applyBorder="1" applyAlignment="1" applyProtection="1">
      <alignment horizontal="left" vertical="top" wrapText="1"/>
    </xf>
    <xf numFmtId="0" fontId="21" fillId="0" borderId="5" xfId="2" applyFont="1" applyBorder="1" applyAlignment="1" applyProtection="1">
      <alignment horizontal="left" vertical="top" wrapText="1"/>
    </xf>
    <xf numFmtId="0" fontId="21" fillId="0" borderId="35" xfId="2" applyFont="1" applyBorder="1" applyAlignment="1" applyProtection="1">
      <alignment horizontal="left" vertical="top" wrapText="1"/>
    </xf>
    <xf numFmtId="184" fontId="11" fillId="0" borderId="34" xfId="0" applyNumberFormat="1" applyFont="1" applyBorder="1" applyAlignment="1" applyProtection="1">
      <alignment horizontal="center" vertical="top"/>
    </xf>
    <xf numFmtId="0" fontId="11" fillId="0" borderId="53" xfId="2" applyFont="1" applyBorder="1" applyAlignment="1" applyProtection="1">
      <alignment horizontal="center" vertical="top"/>
    </xf>
    <xf numFmtId="0" fontId="21" fillId="0" borderId="47" xfId="2" applyFont="1" applyBorder="1" applyAlignment="1" applyProtection="1">
      <alignment horizontal="left" vertical="top" wrapText="1"/>
    </xf>
    <xf numFmtId="0" fontId="21" fillId="0" borderId="24" xfId="2" applyFont="1" applyBorder="1" applyAlignment="1" applyProtection="1">
      <alignment horizontal="left" vertical="top" wrapText="1"/>
    </xf>
    <xf numFmtId="0" fontId="21" fillId="0" borderId="46" xfId="2" applyFont="1" applyBorder="1" applyAlignment="1" applyProtection="1">
      <alignment horizontal="left" vertical="top" wrapText="1"/>
    </xf>
    <xf numFmtId="184" fontId="11" fillId="0" borderId="39" xfId="0" applyNumberFormat="1" applyFont="1" applyBorder="1" applyAlignment="1" applyProtection="1">
      <alignment horizontal="center" vertical="top"/>
    </xf>
    <xf numFmtId="0" fontId="11" fillId="0" borderId="49" xfId="2" applyFont="1" applyBorder="1" applyAlignment="1" applyProtection="1">
      <alignment horizontal="center" vertical="top"/>
    </xf>
    <xf numFmtId="0" fontId="21" fillId="0" borderId="43" xfId="2" applyFont="1" applyBorder="1" applyAlignment="1" applyProtection="1">
      <alignment horizontal="left" vertical="top" wrapText="1"/>
    </xf>
    <xf numFmtId="0" fontId="21" fillId="0" borderId="7" xfId="2" applyFont="1" applyBorder="1" applyAlignment="1" applyProtection="1">
      <alignment horizontal="left" vertical="top" wrapText="1"/>
    </xf>
    <xf numFmtId="0" fontId="21" fillId="0" borderId="8" xfId="2" applyFont="1" applyBorder="1" applyAlignment="1" applyProtection="1">
      <alignment horizontal="left" vertical="top" wrapText="1"/>
    </xf>
    <xf numFmtId="184" fontId="15" fillId="0" borderId="14" xfId="0" applyNumberFormat="1" applyFont="1" applyBorder="1" applyAlignment="1" applyProtection="1">
      <alignment horizontal="left" vertical="center"/>
    </xf>
    <xf numFmtId="49" fontId="15" fillId="0" borderId="14" xfId="0" applyNumberFormat="1" applyFont="1" applyBorder="1" applyAlignment="1" applyProtection="1">
      <alignment horizontal="left" vertical="center"/>
    </xf>
    <xf numFmtId="180" fontId="15" fillId="0" borderId="0" xfId="0" applyNumberFormat="1" applyFont="1" applyAlignment="1" applyProtection="1">
      <alignment horizontal="left" vertical="center"/>
    </xf>
    <xf numFmtId="49" fontId="15" fillId="0" borderId="0" xfId="0" applyNumberFormat="1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49" fontId="20" fillId="0" borderId="0" xfId="0" applyNumberFormat="1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49" fontId="23" fillId="0" borderId="0" xfId="0" applyNumberFormat="1" applyFont="1" applyProtection="1">
      <alignment vertical="center"/>
    </xf>
    <xf numFmtId="0" fontId="11" fillId="0" borderId="18" xfId="2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left" vertical="center"/>
    </xf>
    <xf numFmtId="0" fontId="11" fillId="0" borderId="2" xfId="2" applyFont="1" applyBorder="1" applyAlignment="1" applyProtection="1">
      <alignment horizontal="left" vertical="center"/>
    </xf>
    <xf numFmtId="180" fontId="1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 vertical="center"/>
    </xf>
    <xf numFmtId="0" fontId="11" fillId="0" borderId="0" xfId="1" applyNumberFormat="1" applyFont="1" applyAlignment="1" applyProtection="1">
      <alignment horizontal="left" vertical="center"/>
    </xf>
  </cellXfs>
  <cellStyles count="18">
    <cellStyle name="ハイパーリンク 2" xfId="15" xr:uid="{A4DF210B-317A-41C7-9F2C-37FCD592D0BC}"/>
    <cellStyle name="桁区切り 2" xfId="4" xr:uid="{8F48335D-1AC7-4BE8-8CD3-88C399C881DB}"/>
    <cellStyle name="桁区切り 2 2" xfId="13" xr:uid="{A5A87FA8-B8B5-45A4-B3A1-AE7A72C8D18E}"/>
    <cellStyle name="桁区切り 3" xfId="7" xr:uid="{875A30E1-7901-45EB-B8C9-FD5F914B05A2}"/>
    <cellStyle name="桁区切り 4" xfId="16" xr:uid="{37180F31-DE8A-4F23-9756-DF408397A93D}"/>
    <cellStyle name="桁区切り 5" xfId="17" xr:uid="{345EA0E5-018E-44F7-8A4D-79623BE2B47B}"/>
    <cellStyle name="通貨 2" xfId="9" xr:uid="{00000000-0005-0000-0000-000002000000}"/>
    <cellStyle name="標準" xfId="0" builtinId="0"/>
    <cellStyle name="標準 2" xfId="10" xr:uid="{4699115F-6CEA-4E80-BC01-553AB4946BF9}"/>
    <cellStyle name="標準 3 3" xfId="3" xr:uid="{417F22FD-7AC5-461D-929F-E05F6FF9EDDC}"/>
    <cellStyle name="標準 4" xfId="8" xr:uid="{00000000-0005-0000-0000-000004000000}"/>
    <cellStyle name="標準 5" xfId="2" xr:uid="{C41E1862-BADB-41FE-82B3-55205E31E1F2}"/>
    <cellStyle name="標準 5 2" xfId="1" xr:uid="{A4248175-BF2D-4DA9-83DC-A72767600476}"/>
    <cellStyle name="標準 5 2 2" xfId="6" xr:uid="{83495D8C-EBA7-4C7D-9AB4-F7AAB06670EA}"/>
    <cellStyle name="標準 5 2 2 2" xfId="12" xr:uid="{4EF683E1-9855-4030-AF16-BA52E894E2DB}"/>
    <cellStyle name="標準 5 2 2 3" xfId="11" xr:uid="{0A3E2441-725B-4D3C-A829-287D0B2C9226}"/>
    <cellStyle name="標準 8" xfId="14" xr:uid="{1B874B19-11E7-483A-888D-BE4F3C9E9E23}"/>
    <cellStyle name="標準 9" xfId="5" xr:uid="{8BC98166-691D-4E7D-B0E9-A2196A05CC02}"/>
  </cellStyles>
  <dxfs count="324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BFBFBF"/>
      <color rgb="FFA6A6A6"/>
      <color rgb="FFFFE1FF"/>
      <color rgb="FFE2EFDA"/>
      <color rgb="FFFF0000"/>
      <color rgb="FFEEAAFC"/>
      <color rgb="FFFFE699"/>
      <color rgb="FFC6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F7F0-F049-4A0F-BBF2-A084E2715746}">
  <sheetPr codeName="Sheet01">
    <outlinePr summaryBelow="0"/>
    <pageSetUpPr fitToPage="1"/>
  </sheetPr>
  <dimension ref="A1:AA347"/>
  <sheetViews>
    <sheetView showGridLines="0" tabSelected="1" topLeftCell="B1" zoomScaleNormal="100" workbookViewId="0">
      <selection activeCell="B1" sqref="B1"/>
    </sheetView>
  </sheetViews>
  <sheetFormatPr defaultRowHeight="13.5" x14ac:dyDescent="0.15"/>
  <cols>
    <col min="1" max="1" width="6.875" style="243" hidden="1" customWidth="1"/>
    <col min="2" max="2" width="1.625" style="100" customWidth="1"/>
    <col min="3" max="3" width="2.75" style="100" customWidth="1"/>
    <col min="4" max="4" width="5.125" style="100" customWidth="1"/>
    <col min="5" max="5" width="6.625" style="100" customWidth="1"/>
    <col min="6" max="6" width="5.25" style="100" customWidth="1"/>
    <col min="7" max="7" width="3.375" style="100" customWidth="1"/>
    <col min="8" max="8" width="6.75" style="100" customWidth="1"/>
    <col min="9" max="9" width="1.75" style="100" customWidth="1"/>
    <col min="10" max="10" width="22.875" style="100" customWidth="1"/>
    <col min="11" max="11" width="7.5" style="100" customWidth="1"/>
    <col min="12" max="12" width="8.5" style="100" customWidth="1"/>
    <col min="13" max="13" width="5.25" style="100" customWidth="1"/>
    <col min="14" max="14" width="4.875" style="100" customWidth="1"/>
    <col min="15" max="15" width="5" style="100" customWidth="1"/>
    <col min="16" max="16" width="9.125" style="100" customWidth="1"/>
    <col min="17" max="17" width="3.375" style="100" customWidth="1"/>
    <col min="18" max="19" width="6.625" style="100" customWidth="1"/>
    <col min="20" max="20" width="20.875" style="100" customWidth="1"/>
    <col min="21" max="21" width="6.875" style="100" customWidth="1"/>
    <col min="22" max="22" width="9" style="100" customWidth="1"/>
    <col min="23" max="23" width="2.75" style="100" customWidth="1"/>
    <col min="24" max="24" width="3.625" style="100" customWidth="1"/>
    <col min="25" max="27" width="2.5" style="100" hidden="1" customWidth="1"/>
    <col min="28" max="16384" width="9" style="100"/>
  </cols>
  <sheetData>
    <row r="1" spans="1:25" ht="30" customHeight="1" x14ac:dyDescent="0.15">
      <c r="A1" s="95" t="s">
        <v>323</v>
      </c>
      <c r="B1" s="96"/>
      <c r="C1" s="97" t="s">
        <v>290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>
        <v>45292</v>
      </c>
      <c r="V1" s="98"/>
      <c r="W1" s="98"/>
      <c r="X1" s="99"/>
      <c r="Y1" s="99"/>
    </row>
    <row r="2" spans="1:25" ht="15.75" hidden="1" customHeight="1" x14ac:dyDescent="0.15">
      <c r="A2" s="101" t="s">
        <v>285</v>
      </c>
      <c r="B2" s="101"/>
    </row>
    <row r="3" spans="1:25" ht="30" customHeight="1" x14ac:dyDescent="0.15">
      <c r="A3" s="101">
        <v>2024.01</v>
      </c>
      <c r="B3" s="101"/>
      <c r="C3" s="100" t="s">
        <v>324</v>
      </c>
    </row>
    <row r="4" spans="1:25" ht="7.5" customHeight="1" x14ac:dyDescent="0.15">
      <c r="A4" s="101"/>
      <c r="B4" s="101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4"/>
    </row>
    <row r="5" spans="1:25" ht="15" customHeight="1" x14ac:dyDescent="0.15">
      <c r="A5" s="101"/>
      <c r="B5" s="101"/>
      <c r="C5" s="105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</row>
    <row r="6" spans="1:25" ht="15" customHeight="1" x14ac:dyDescent="0.15">
      <c r="A6" s="101"/>
      <c r="B6" s="101"/>
      <c r="C6" s="105" t="s">
        <v>17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</row>
    <row r="7" spans="1:25" ht="15" customHeight="1" x14ac:dyDescent="0.15">
      <c r="A7" s="101"/>
      <c r="B7" s="101"/>
      <c r="C7" s="105" t="s">
        <v>18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1:25" ht="15" hidden="1" customHeight="1" x14ac:dyDescent="0.15">
      <c r="A8" s="101"/>
      <c r="B8" s="10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7"/>
    </row>
    <row r="9" spans="1:25" ht="7.5" customHeight="1" x14ac:dyDescent="0.15">
      <c r="A9" s="101"/>
      <c r="B9" s="101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5" ht="15" customHeight="1" x14ac:dyDescent="0.15">
      <c r="A10" s="101"/>
      <c r="B10" s="101"/>
    </row>
    <row r="11" spans="1:25" ht="15" hidden="1" customHeight="1" x14ac:dyDescent="0.15">
      <c r="A11" s="101"/>
      <c r="B11" s="101"/>
    </row>
    <row r="12" spans="1:25" ht="15" hidden="1" customHeight="1" x14ac:dyDescent="0.15">
      <c r="A12" s="101"/>
      <c r="B12" s="101"/>
    </row>
    <row r="13" spans="1:25" ht="19.899999999999999" customHeight="1" x14ac:dyDescent="0.15">
      <c r="A13" s="101"/>
      <c r="B13" s="101"/>
      <c r="C13" s="111" t="s">
        <v>268</v>
      </c>
      <c r="D13" s="112"/>
      <c r="E13" s="112"/>
      <c r="F13" s="112"/>
      <c r="G13" s="112"/>
      <c r="H13" s="113"/>
    </row>
    <row r="14" spans="1:25" ht="15" customHeight="1" x14ac:dyDescent="0.15">
      <c r="A14" s="101"/>
      <c r="B14" s="101"/>
      <c r="C14" s="114"/>
      <c r="D14" s="115"/>
      <c r="E14" s="115"/>
      <c r="F14" s="115"/>
      <c r="G14" s="115"/>
      <c r="H14" s="115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7"/>
    </row>
    <row r="15" spans="1:25" ht="15" hidden="1" customHeight="1" x14ac:dyDescent="0.15">
      <c r="A15" s="101"/>
      <c r="B15" s="101"/>
      <c r="C15" s="114"/>
      <c r="D15" s="115"/>
      <c r="E15" s="115"/>
      <c r="F15" s="115"/>
      <c r="G15" s="115"/>
      <c r="H15" s="115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5" ht="15" hidden="1" customHeight="1" x14ac:dyDescent="0.15">
      <c r="A16" s="101"/>
      <c r="B16" s="101"/>
      <c r="C16" s="114"/>
      <c r="D16" s="115"/>
      <c r="E16" s="115"/>
      <c r="F16" s="115"/>
      <c r="G16" s="115"/>
      <c r="H16" s="115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1:23" ht="15" hidden="1" customHeight="1" x14ac:dyDescent="0.15">
      <c r="A17" s="101"/>
      <c r="B17" s="101"/>
      <c r="C17" s="114"/>
      <c r="D17" s="115"/>
      <c r="E17" s="115"/>
      <c r="F17" s="115"/>
      <c r="G17" s="115"/>
      <c r="H17" s="115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ht="15" hidden="1" customHeight="1" x14ac:dyDescent="0.15">
      <c r="A18" s="101"/>
      <c r="B18" s="101"/>
      <c r="C18" s="114"/>
      <c r="D18" s="115"/>
      <c r="E18" s="115"/>
      <c r="F18" s="115"/>
      <c r="G18" s="115"/>
      <c r="H18" s="115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ht="15" hidden="1" customHeight="1" x14ac:dyDescent="0.15">
      <c r="A19" s="101"/>
      <c r="B19" s="101"/>
      <c r="C19" s="114"/>
      <c r="D19" s="115"/>
      <c r="E19" s="115"/>
      <c r="F19" s="115"/>
      <c r="G19" s="115"/>
      <c r="H19" s="115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ht="19.899999999999999" customHeight="1" x14ac:dyDescent="0.15">
      <c r="A20" s="101">
        <f>IF(ISBLANK($I20), 1001, 0)</f>
        <v>1001</v>
      </c>
      <c r="B20" s="101"/>
      <c r="C20" s="120"/>
      <c r="D20" s="121">
        <v>1</v>
      </c>
      <c r="E20" s="100" t="s">
        <v>0</v>
      </c>
      <c r="I20" s="75"/>
      <c r="J20" s="75"/>
      <c r="K20" s="75"/>
      <c r="L20" s="75"/>
      <c r="M20" s="75"/>
      <c r="N20" s="122"/>
      <c r="O20" s="122"/>
      <c r="P20" s="122"/>
      <c r="Q20" s="122"/>
      <c r="R20" s="122"/>
      <c r="S20" s="122"/>
      <c r="T20" s="122"/>
      <c r="U20" s="122"/>
      <c r="V20" s="122"/>
      <c r="W20" s="119"/>
    </row>
    <row r="21" spans="1:23" ht="19.899999999999999" customHeight="1" x14ac:dyDescent="0.15">
      <c r="A21" s="101"/>
      <c r="B21" s="101"/>
      <c r="C21" s="120"/>
      <c r="D21" s="121"/>
      <c r="E21" s="118"/>
      <c r="F21" s="118"/>
      <c r="G21" s="118"/>
      <c r="H21" s="118"/>
      <c r="I21" s="123"/>
      <c r="J21" s="124" t="s">
        <v>322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19"/>
    </row>
    <row r="22" spans="1:23" ht="19.899999999999999" customHeight="1" x14ac:dyDescent="0.15">
      <c r="A22" s="101">
        <f>IF(AND(I22&lt;&gt;"", OR(ISERROR(FIND("@"&amp;LEFT(I22,3)&amp;"@", 都道府県3))=FALSE, ISERROR(FIND("@"&amp;LEFT(I22,4)&amp;"@",都道府県4))=FALSE))=FALSE, 1001, 0)</f>
        <v>1001</v>
      </c>
      <c r="B22" s="101"/>
      <c r="C22" s="120"/>
      <c r="D22" s="121">
        <v>2</v>
      </c>
      <c r="E22" s="100" t="s">
        <v>1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119"/>
    </row>
    <row r="23" spans="1:23" ht="19.899999999999999" customHeight="1" x14ac:dyDescent="0.15">
      <c r="A23" s="101"/>
      <c r="B23" s="101"/>
      <c r="C23" s="120"/>
      <c r="D23" s="121"/>
      <c r="E23" s="118"/>
      <c r="F23" s="118"/>
      <c r="G23" s="118"/>
      <c r="H23" s="118"/>
      <c r="I23" s="123"/>
      <c r="J23" s="124" t="s">
        <v>12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19"/>
    </row>
    <row r="24" spans="1:23" ht="19.899999999999999" customHeight="1" x14ac:dyDescent="0.15">
      <c r="A24" s="101">
        <f>IF(ISBLANK($I24), 1001, 0)</f>
        <v>1001</v>
      </c>
      <c r="B24" s="101"/>
      <c r="C24" s="120"/>
      <c r="D24" s="121">
        <v>3</v>
      </c>
      <c r="E24" s="100" t="s">
        <v>2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119"/>
    </row>
    <row r="25" spans="1:23" ht="19.899999999999999" customHeight="1" x14ac:dyDescent="0.15">
      <c r="A25" s="101"/>
      <c r="B25" s="101"/>
      <c r="C25" s="126"/>
      <c r="D25" s="118"/>
      <c r="E25" s="118"/>
      <c r="F25" s="118"/>
      <c r="G25" s="118"/>
      <c r="H25" s="118"/>
      <c r="I25" s="123"/>
      <c r="J25" s="124" t="s">
        <v>321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19"/>
    </row>
    <row r="26" spans="1:23" ht="19.899999999999999" customHeight="1" x14ac:dyDescent="0.15">
      <c r="A26" s="101">
        <f>IF(ISBLANK($I26), 1001, 0)</f>
        <v>1001</v>
      </c>
      <c r="B26" s="101"/>
      <c r="C26" s="120"/>
      <c r="D26" s="121">
        <v>4</v>
      </c>
      <c r="E26" s="100" t="s">
        <v>3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19"/>
    </row>
    <row r="27" spans="1:23" ht="19.899999999999999" customHeight="1" x14ac:dyDescent="0.15">
      <c r="A27" s="101"/>
      <c r="B27" s="101"/>
      <c r="C27" s="126"/>
      <c r="D27" s="118"/>
      <c r="E27" s="118"/>
      <c r="F27" s="118"/>
      <c r="G27" s="118"/>
      <c r="H27" s="118"/>
      <c r="I27" s="123"/>
      <c r="J27" s="124" t="s">
        <v>309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7"/>
    </row>
    <row r="28" spans="1:23" ht="19.899999999999999" customHeight="1" x14ac:dyDescent="0.15">
      <c r="A28" s="101">
        <f>IF(ISBLANK($I28), 1001, 0)</f>
        <v>1001</v>
      </c>
      <c r="B28" s="101"/>
      <c r="C28" s="120"/>
      <c r="D28" s="121">
        <v>5</v>
      </c>
      <c r="E28" s="100" t="s">
        <v>19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119"/>
    </row>
    <row r="29" spans="1:23" ht="19.899999999999999" customHeight="1" x14ac:dyDescent="0.15">
      <c r="A29" s="101"/>
      <c r="B29" s="101"/>
      <c r="C29" s="126"/>
      <c r="D29" s="118"/>
      <c r="E29" s="118"/>
      <c r="F29" s="118"/>
      <c r="G29" s="118"/>
      <c r="H29" s="118"/>
      <c r="I29" s="128"/>
      <c r="J29" s="124" t="s">
        <v>13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7"/>
    </row>
    <row r="30" spans="1:23" ht="19.899999999999999" customHeight="1" x14ac:dyDescent="0.15">
      <c r="A30" s="101">
        <f>IF(ISBLANK($I30), 1001, 0)</f>
        <v>1001</v>
      </c>
      <c r="B30" s="101"/>
      <c r="C30" s="120"/>
      <c r="D30" s="121">
        <v>6</v>
      </c>
      <c r="E30" s="100" t="s">
        <v>4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119"/>
    </row>
    <row r="31" spans="1:23" ht="19.899999999999999" customHeight="1" x14ac:dyDescent="0.15">
      <c r="A31" s="101"/>
      <c r="B31" s="101"/>
      <c r="C31" s="126"/>
      <c r="D31" s="118"/>
      <c r="E31" s="118"/>
      <c r="F31" s="118"/>
      <c r="G31" s="118"/>
      <c r="H31" s="118"/>
      <c r="I31" s="128"/>
      <c r="J31" s="124" t="s">
        <v>10</v>
      </c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7"/>
    </row>
    <row r="32" spans="1:23" ht="19.899999999999999" customHeight="1" x14ac:dyDescent="0.15">
      <c r="A32" s="101">
        <f>IF(ISBLANK($I32), 1001, 0)</f>
        <v>1001</v>
      </c>
      <c r="B32" s="101"/>
      <c r="C32" s="120"/>
      <c r="D32" s="121">
        <v>7</v>
      </c>
      <c r="E32" s="100" t="s">
        <v>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119"/>
    </row>
    <row r="33" spans="1:23" ht="19.899999999999999" customHeight="1" x14ac:dyDescent="0.15">
      <c r="A33" s="101"/>
      <c r="B33" s="101"/>
      <c r="C33" s="126"/>
      <c r="D33" s="118"/>
      <c r="E33" s="118"/>
      <c r="F33" s="118"/>
      <c r="G33" s="118"/>
      <c r="H33" s="118"/>
      <c r="I33" s="128"/>
      <c r="J33" s="124" t="s">
        <v>11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19"/>
    </row>
    <row r="34" spans="1:23" ht="19.899999999999999" customHeight="1" x14ac:dyDescent="0.15">
      <c r="A34" s="101">
        <f>IF(NOT(AND(I34&lt;&gt;"",ISNUMBER(VALUE(SUBSTITUTE(I34,"-",""))))), 1001, 0)</f>
        <v>1001</v>
      </c>
      <c r="B34" s="101"/>
      <c r="C34" s="120"/>
      <c r="D34" s="121">
        <v>8</v>
      </c>
      <c r="E34" s="100" t="s">
        <v>6</v>
      </c>
      <c r="I34" s="32"/>
      <c r="J34" s="32"/>
      <c r="K34" s="32"/>
      <c r="L34" s="32"/>
      <c r="M34" s="32"/>
      <c r="N34" s="122"/>
      <c r="O34" s="122"/>
      <c r="P34" s="122"/>
      <c r="Q34" s="122"/>
      <c r="R34" s="122"/>
      <c r="S34" s="122"/>
      <c r="T34" s="122"/>
      <c r="U34" s="122"/>
      <c r="V34" s="122"/>
      <c r="W34" s="119"/>
    </row>
    <row r="35" spans="1:23" ht="19.899999999999999" customHeight="1" x14ac:dyDescent="0.15">
      <c r="A35" s="101"/>
      <c r="B35" s="101"/>
      <c r="C35" s="126"/>
      <c r="D35" s="118"/>
      <c r="E35" s="118"/>
      <c r="F35" s="118"/>
      <c r="G35" s="118"/>
      <c r="H35" s="118"/>
      <c r="I35" s="129"/>
      <c r="J35" s="124" t="s">
        <v>310</v>
      </c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19"/>
    </row>
    <row r="36" spans="1:23" ht="19.899999999999999" customHeight="1" x14ac:dyDescent="0.15">
      <c r="A36" s="101">
        <f>IF(AND(I36&lt;&gt;"",NOT(ISNUMBER(VALUE(SUBSTITUTE(I36,"-",""))))), 1001, 0)</f>
        <v>0</v>
      </c>
      <c r="B36" s="101"/>
      <c r="C36" s="120"/>
      <c r="D36" s="121">
        <v>9</v>
      </c>
      <c r="E36" s="100" t="s">
        <v>7</v>
      </c>
      <c r="I36" s="32"/>
      <c r="J36" s="85"/>
      <c r="K36" s="85"/>
      <c r="L36" s="85"/>
      <c r="M36" s="85"/>
      <c r="N36" s="118"/>
      <c r="O36" s="118"/>
      <c r="P36" s="130" t="s">
        <v>326</v>
      </c>
      <c r="Q36" s="32"/>
      <c r="R36" s="33"/>
      <c r="S36" s="118"/>
      <c r="T36" s="118"/>
      <c r="U36" s="118"/>
      <c r="V36" s="118"/>
      <c r="W36" s="119"/>
    </row>
    <row r="37" spans="1:23" s="136" customFormat="1" ht="30" customHeight="1" x14ac:dyDescent="0.15">
      <c r="A37" s="131"/>
      <c r="B37" s="131"/>
      <c r="C37" s="132"/>
      <c r="D37" s="133"/>
      <c r="E37" s="133"/>
      <c r="F37" s="133"/>
      <c r="G37" s="133"/>
      <c r="H37" s="133"/>
      <c r="I37" s="129"/>
      <c r="J37" s="134" t="s">
        <v>327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24"/>
      <c r="V37" s="124"/>
      <c r="W37" s="135"/>
    </row>
    <row r="38" spans="1:23" ht="19.899999999999999" customHeight="1" x14ac:dyDescent="0.15">
      <c r="A38" s="101"/>
      <c r="B38" s="101"/>
      <c r="C38" s="120"/>
      <c r="D38" s="121">
        <v>10</v>
      </c>
      <c r="E38" s="100" t="s">
        <v>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19"/>
    </row>
    <row r="39" spans="1:23" ht="19.899999999999999" customHeight="1" x14ac:dyDescent="0.15">
      <c r="A39" s="101"/>
      <c r="B39" s="101"/>
      <c r="C39" s="126"/>
      <c r="D39" s="118"/>
      <c r="E39" s="118"/>
      <c r="F39" s="118"/>
      <c r="G39" s="118"/>
      <c r="H39" s="118"/>
      <c r="I39" s="128"/>
      <c r="J39" s="124" t="s">
        <v>20</v>
      </c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19"/>
    </row>
    <row r="40" spans="1:23" ht="19.899999999999999" customHeight="1" x14ac:dyDescent="0.15">
      <c r="A40" s="101">
        <f>IF(AND($I40&lt;&gt;"一致する", $I40&lt;&gt;"一致しない"), 1001, 0)</f>
        <v>0</v>
      </c>
      <c r="B40" s="101"/>
      <c r="C40" s="120"/>
      <c r="D40" s="121">
        <v>11</v>
      </c>
      <c r="E40" s="100" t="s">
        <v>302</v>
      </c>
      <c r="I40" s="32" t="s">
        <v>304</v>
      </c>
      <c r="J40" s="32"/>
      <c r="K40" s="32"/>
      <c r="L40" s="32"/>
      <c r="M40" s="32"/>
      <c r="N40" s="122"/>
      <c r="O40" s="122"/>
      <c r="P40" s="122"/>
      <c r="Q40" s="122"/>
      <c r="R40" s="122"/>
      <c r="S40" s="122"/>
      <c r="T40" s="122"/>
      <c r="U40" s="122"/>
      <c r="V40" s="122"/>
      <c r="W40" s="119"/>
    </row>
    <row r="41" spans="1:23" ht="19.899999999999999" customHeight="1" x14ac:dyDescent="0.15">
      <c r="A41" s="101"/>
      <c r="B41" s="101"/>
      <c r="C41" s="126"/>
      <c r="D41" s="118"/>
      <c r="E41" s="118"/>
      <c r="F41" s="118"/>
      <c r="G41" s="118"/>
      <c r="H41" s="118"/>
      <c r="I41" s="128"/>
      <c r="J41" s="124" t="s">
        <v>320</v>
      </c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19"/>
    </row>
    <row r="42" spans="1:23" ht="15" customHeight="1" x14ac:dyDescent="0.15">
      <c r="A42" s="101"/>
      <c r="B42" s="101"/>
      <c r="C42" s="137"/>
      <c r="D42" s="138"/>
      <c r="E42" s="138"/>
      <c r="F42" s="138"/>
      <c r="G42" s="138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</row>
    <row r="43" spans="1:23" ht="15" customHeight="1" x14ac:dyDescent="0.15">
      <c r="A43" s="101"/>
      <c r="B43" s="101"/>
      <c r="C43" s="118"/>
      <c r="D43" s="118"/>
      <c r="E43" s="118"/>
      <c r="F43" s="118"/>
      <c r="G43" s="118"/>
      <c r="H43" s="118"/>
      <c r="I43" s="141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18"/>
    </row>
    <row r="44" spans="1:23" ht="15" hidden="1" customHeight="1" x14ac:dyDescent="0.15">
      <c r="A44" s="101"/>
      <c r="B44" s="101"/>
      <c r="C44" s="118"/>
      <c r="D44" s="118"/>
      <c r="E44" s="118"/>
      <c r="F44" s="118"/>
      <c r="G44" s="118"/>
      <c r="H44" s="118"/>
      <c r="I44" s="141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3" ht="15" hidden="1" customHeight="1" x14ac:dyDescent="0.15">
      <c r="A45" s="101"/>
      <c r="B45" s="101"/>
      <c r="C45" s="118"/>
      <c r="D45" s="118"/>
      <c r="E45" s="118"/>
      <c r="F45" s="118"/>
      <c r="G45" s="118"/>
      <c r="H45" s="118"/>
      <c r="I45" s="141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18"/>
    </row>
    <row r="46" spans="1:23" ht="15" hidden="1" customHeight="1" x14ac:dyDescent="0.15">
      <c r="A46" s="101"/>
      <c r="B46" s="101"/>
      <c r="C46" s="118"/>
      <c r="D46" s="118"/>
      <c r="E46" s="118"/>
      <c r="F46" s="118"/>
      <c r="G46" s="118"/>
      <c r="H46" s="118"/>
      <c r="I46" s="141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3" ht="15" hidden="1" customHeight="1" x14ac:dyDescent="0.15">
      <c r="A47" s="101"/>
      <c r="B47" s="101"/>
      <c r="C47" s="118"/>
      <c r="D47" s="118"/>
      <c r="E47" s="118"/>
      <c r="F47" s="118"/>
      <c r="G47" s="118"/>
      <c r="H47" s="118"/>
      <c r="I47" s="141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3" ht="15" hidden="1" customHeight="1" x14ac:dyDescent="0.15">
      <c r="A48" s="101"/>
      <c r="B48" s="101"/>
      <c r="C48" s="118"/>
      <c r="D48" s="118"/>
      <c r="E48" s="118"/>
      <c r="F48" s="118"/>
      <c r="G48" s="118"/>
      <c r="H48" s="118"/>
      <c r="I48" s="141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18"/>
    </row>
    <row r="49" spans="1:23" ht="15" hidden="1" customHeight="1" x14ac:dyDescent="0.15">
      <c r="A49" s="101"/>
      <c r="B49" s="101"/>
      <c r="C49" s="118"/>
      <c r="D49" s="118"/>
      <c r="E49" s="118"/>
      <c r="F49" s="118"/>
      <c r="G49" s="118"/>
      <c r="H49" s="118"/>
      <c r="I49" s="141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3" ht="15" hidden="1" customHeight="1" x14ac:dyDescent="0.15">
      <c r="A50" s="101"/>
      <c r="B50" s="101"/>
      <c r="C50" s="118"/>
      <c r="D50" s="118"/>
      <c r="E50" s="118"/>
      <c r="F50" s="118"/>
      <c r="G50" s="118"/>
      <c r="H50" s="118"/>
      <c r="I50" s="141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</row>
    <row r="51" spans="1:23" ht="15" hidden="1" customHeight="1" x14ac:dyDescent="0.15">
      <c r="A51" s="101"/>
      <c r="B51" s="101"/>
      <c r="C51" s="118"/>
      <c r="D51" s="118"/>
      <c r="E51" s="118"/>
      <c r="F51" s="118"/>
      <c r="G51" s="118"/>
      <c r="H51" s="118"/>
      <c r="I51" s="141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18"/>
    </row>
    <row r="52" spans="1:23" ht="15" hidden="1" customHeight="1" x14ac:dyDescent="0.15">
      <c r="A52" s="101"/>
      <c r="B52" s="101"/>
      <c r="C52" s="118"/>
      <c r="D52" s="118"/>
      <c r="E52" s="118"/>
      <c r="F52" s="118"/>
      <c r="G52" s="118"/>
      <c r="H52" s="118"/>
      <c r="I52" s="141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3" ht="15" hidden="1" customHeight="1" x14ac:dyDescent="0.15">
      <c r="A53" s="101"/>
      <c r="B53" s="101"/>
      <c r="C53" s="118"/>
      <c r="D53" s="118"/>
      <c r="E53" s="118"/>
      <c r="F53" s="118"/>
      <c r="G53" s="118"/>
      <c r="H53" s="118"/>
      <c r="I53" s="141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</row>
    <row r="54" spans="1:23" ht="15" hidden="1" customHeight="1" x14ac:dyDescent="0.15">
      <c r="A54" s="101"/>
      <c r="B54" s="101"/>
      <c r="C54" s="118"/>
      <c r="D54" s="118"/>
      <c r="E54" s="118"/>
      <c r="F54" s="118"/>
      <c r="G54" s="118"/>
      <c r="H54" s="118"/>
      <c r="I54" s="141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</row>
    <row r="55" spans="1:23" ht="15" hidden="1" customHeight="1" x14ac:dyDescent="0.15">
      <c r="A55" s="101"/>
      <c r="B55" s="101"/>
      <c r="C55" s="118"/>
      <c r="D55" s="118"/>
      <c r="E55" s="118"/>
      <c r="F55" s="118"/>
      <c r="G55" s="118"/>
      <c r="H55" s="118"/>
      <c r="I55" s="14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18"/>
    </row>
    <row r="56" spans="1:23" ht="15" hidden="1" customHeight="1" x14ac:dyDescent="0.15">
      <c r="A56" s="101"/>
      <c r="B56" s="101"/>
      <c r="C56" s="118"/>
      <c r="D56" s="118"/>
      <c r="E56" s="118"/>
      <c r="F56" s="118"/>
      <c r="G56" s="118"/>
      <c r="H56" s="118"/>
      <c r="I56" s="141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</row>
    <row r="57" spans="1:23" ht="15" hidden="1" customHeight="1" x14ac:dyDescent="0.15">
      <c r="A57" s="101"/>
      <c r="B57" s="101"/>
      <c r="C57" s="118"/>
      <c r="D57" s="118"/>
      <c r="E57" s="118"/>
      <c r="F57" s="118"/>
      <c r="G57" s="118"/>
      <c r="H57" s="118"/>
      <c r="I57" s="141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</row>
    <row r="58" spans="1:23" ht="15" hidden="1" customHeight="1" x14ac:dyDescent="0.15">
      <c r="A58" s="101"/>
      <c r="B58" s="101"/>
      <c r="C58" s="118"/>
      <c r="D58" s="118"/>
      <c r="E58" s="118"/>
      <c r="F58" s="118"/>
      <c r="G58" s="118"/>
      <c r="H58" s="118"/>
      <c r="I58" s="141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18"/>
    </row>
    <row r="59" spans="1:23" ht="15" customHeight="1" x14ac:dyDescent="0.15">
      <c r="A59" s="101"/>
      <c r="B59" s="101"/>
      <c r="C59" s="118"/>
      <c r="D59" s="118"/>
      <c r="E59" s="118"/>
      <c r="F59" s="118"/>
      <c r="G59" s="118"/>
      <c r="H59" s="118"/>
      <c r="I59" s="141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</row>
    <row r="60" spans="1:23" ht="19.899999999999999" customHeight="1" x14ac:dyDescent="0.15">
      <c r="A60" s="101"/>
      <c r="B60" s="101"/>
      <c r="C60" s="143" t="s">
        <v>269</v>
      </c>
      <c r="D60" s="144"/>
      <c r="E60" s="144"/>
      <c r="F60" s="144"/>
      <c r="G60" s="144"/>
      <c r="H60" s="145"/>
      <c r="I60" s="146"/>
    </row>
    <row r="61" spans="1:23" ht="15" customHeight="1" x14ac:dyDescent="0.15">
      <c r="A61" s="101"/>
      <c r="B61" s="101"/>
      <c r="C61" s="114"/>
      <c r="D61" s="147"/>
      <c r="E61" s="115"/>
      <c r="F61" s="115"/>
      <c r="G61" s="115"/>
      <c r="H61" s="115"/>
      <c r="I61" s="148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7"/>
    </row>
    <row r="62" spans="1:23" ht="19.899999999999999" customHeight="1" x14ac:dyDescent="0.15">
      <c r="A62" s="101"/>
      <c r="B62" s="101"/>
      <c r="C62" s="114"/>
      <c r="D62" s="147" t="s">
        <v>298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9"/>
    </row>
    <row r="63" spans="1:23" ht="19.899999999999999" customHeight="1" x14ac:dyDescent="0.15">
      <c r="A63" s="101">
        <f>IF(AND(I63&lt;&gt;"しない", I63&lt;&gt;"する"), 1001, 0)</f>
        <v>1001</v>
      </c>
      <c r="B63" s="101"/>
      <c r="C63" s="114"/>
      <c r="D63" s="121">
        <v>1</v>
      </c>
      <c r="E63" s="118" t="s">
        <v>291</v>
      </c>
      <c r="F63" s="118"/>
      <c r="G63" s="118"/>
      <c r="H63" s="118"/>
      <c r="I63" s="32"/>
      <c r="J63" s="32"/>
      <c r="K63" s="32"/>
      <c r="L63" s="32"/>
      <c r="M63" s="32"/>
      <c r="N63" s="118"/>
      <c r="O63" s="118"/>
      <c r="P63" s="118"/>
      <c r="Q63" s="150"/>
      <c r="R63" s="150"/>
      <c r="S63" s="150"/>
      <c r="T63" s="150"/>
      <c r="U63" s="118"/>
      <c r="W63" s="149"/>
    </row>
    <row r="64" spans="1:23" ht="19.899999999999999" customHeight="1" x14ac:dyDescent="0.15">
      <c r="A64" s="101"/>
      <c r="B64" s="101"/>
      <c r="C64" s="114"/>
      <c r="D64" s="118"/>
      <c r="E64" s="118"/>
      <c r="F64" s="118"/>
      <c r="G64" s="118"/>
      <c r="H64" s="118"/>
      <c r="I64" s="128"/>
      <c r="J64" s="124" t="s">
        <v>296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18"/>
      <c r="W64" s="149"/>
    </row>
    <row r="65" spans="1:23" ht="19.899999999999999" hidden="1" customHeight="1" x14ac:dyDescent="0.15">
      <c r="A65" s="101"/>
      <c r="B65" s="101"/>
      <c r="C65" s="151"/>
      <c r="D65" s="118"/>
      <c r="E65" s="118"/>
      <c r="F65" s="118"/>
      <c r="G65" s="118"/>
      <c r="H65" s="118"/>
      <c r="I65" s="152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18"/>
      <c r="W65" s="149"/>
    </row>
    <row r="66" spans="1:23" ht="19.899999999999999" hidden="1" customHeight="1" x14ac:dyDescent="0.15">
      <c r="A66" s="101"/>
      <c r="B66" s="101"/>
      <c r="C66" s="151"/>
      <c r="D66" s="118"/>
      <c r="E66" s="118"/>
      <c r="F66" s="118"/>
      <c r="G66" s="118"/>
      <c r="H66" s="118"/>
      <c r="I66" s="152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18"/>
      <c r="W66" s="149"/>
    </row>
    <row r="67" spans="1:23" ht="19.899999999999999" hidden="1" customHeight="1" x14ac:dyDescent="0.15">
      <c r="A67" s="101"/>
      <c r="B67" s="101"/>
      <c r="C67" s="151"/>
      <c r="D67" s="118"/>
      <c r="E67" s="118"/>
      <c r="F67" s="118"/>
      <c r="G67" s="118"/>
      <c r="H67" s="118"/>
      <c r="I67" s="152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18"/>
      <c r="W67" s="149"/>
    </row>
    <row r="68" spans="1:23" ht="19.899999999999999" hidden="1" customHeight="1" x14ac:dyDescent="0.15">
      <c r="A68" s="101"/>
      <c r="B68" s="101"/>
      <c r="C68" s="151"/>
      <c r="D68" s="118"/>
      <c r="E68" s="118"/>
      <c r="F68" s="118"/>
      <c r="G68" s="118"/>
      <c r="H68" s="118"/>
      <c r="I68" s="152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18"/>
      <c r="W68" s="149"/>
    </row>
    <row r="69" spans="1:23" ht="19.899999999999999" customHeight="1" x14ac:dyDescent="0.15">
      <c r="A69" s="101">
        <f>IF(OR(AND($I63="する",ISBLANK($I69)),AND($I63="しない",NOT(ISBLANK($I69)))), 1001, 0)</f>
        <v>0</v>
      </c>
      <c r="B69" s="101"/>
      <c r="C69" s="120"/>
      <c r="D69" s="121">
        <v>2</v>
      </c>
      <c r="E69" s="100" t="s">
        <v>0</v>
      </c>
      <c r="I69" s="75"/>
      <c r="J69" s="75"/>
      <c r="K69" s="75"/>
      <c r="L69" s="75"/>
      <c r="M69" s="75"/>
      <c r="N69" s="122"/>
      <c r="O69" s="122"/>
      <c r="P69" s="122"/>
      <c r="Q69" s="122"/>
      <c r="R69" s="122"/>
      <c r="S69" s="122"/>
      <c r="T69" s="122"/>
      <c r="U69" s="122"/>
      <c r="V69" s="122"/>
      <c r="W69" s="119"/>
    </row>
    <row r="70" spans="1:23" ht="19.899999999999999" customHeight="1" x14ac:dyDescent="0.15">
      <c r="A70" s="101"/>
      <c r="B70" s="101"/>
      <c r="C70" s="120"/>
      <c r="D70" s="121"/>
      <c r="E70" s="118"/>
      <c r="F70" s="118"/>
      <c r="G70" s="118"/>
      <c r="H70" s="118"/>
      <c r="I70" s="123"/>
      <c r="J70" s="124" t="s">
        <v>322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19"/>
    </row>
    <row r="71" spans="1:23" ht="19.899999999999999" customHeight="1" x14ac:dyDescent="0.15">
      <c r="A71" s="101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101"/>
      <c r="C71" s="120"/>
      <c r="D71" s="121">
        <v>3</v>
      </c>
      <c r="E71" s="100" t="s">
        <v>1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119"/>
    </row>
    <row r="72" spans="1:23" ht="19.899999999999999" customHeight="1" x14ac:dyDescent="0.15">
      <c r="A72" s="101"/>
      <c r="B72" s="101"/>
      <c r="C72" s="120"/>
      <c r="D72" s="121"/>
      <c r="E72" s="118"/>
      <c r="F72" s="118"/>
      <c r="G72" s="118"/>
      <c r="H72" s="118"/>
      <c r="I72" s="123"/>
      <c r="J72" s="124" t="s">
        <v>12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19"/>
    </row>
    <row r="73" spans="1:23" ht="19.899999999999999" customHeight="1" x14ac:dyDescent="0.15">
      <c r="A73" s="101">
        <f>IF(OR(AND($I63="する",ISBLANK($I73)),AND($I63="しない",NOT(ISBLANK($I73)))), 1001, 0)</f>
        <v>0</v>
      </c>
      <c r="B73" s="101"/>
      <c r="C73" s="120"/>
      <c r="D73" s="121">
        <v>4</v>
      </c>
      <c r="E73" s="100" t="s">
        <v>2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119"/>
    </row>
    <row r="74" spans="1:23" ht="30" customHeight="1" x14ac:dyDescent="0.15">
      <c r="A74" s="101"/>
      <c r="B74" s="101"/>
      <c r="C74" s="126"/>
      <c r="D74" s="118"/>
      <c r="E74" s="118"/>
      <c r="F74" s="118"/>
      <c r="G74" s="118"/>
      <c r="H74" s="118"/>
      <c r="I74" s="128"/>
      <c r="J74" s="134" t="s">
        <v>311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19"/>
    </row>
    <row r="75" spans="1:23" ht="19.899999999999999" customHeight="1" x14ac:dyDescent="0.15">
      <c r="A75" s="101">
        <f>IF(OR(AND($I63="する",ISBLANK($I75)),AND($I63="しない",NOT(ISBLANK($I75)))), 1001, 0)</f>
        <v>0</v>
      </c>
      <c r="B75" s="101"/>
      <c r="C75" s="120"/>
      <c r="D75" s="121">
        <v>5</v>
      </c>
      <c r="E75" s="100" t="s">
        <v>3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119"/>
    </row>
    <row r="76" spans="1:23" ht="30" customHeight="1" x14ac:dyDescent="0.15">
      <c r="A76" s="101"/>
      <c r="B76" s="101"/>
      <c r="C76" s="126"/>
      <c r="D76" s="118"/>
      <c r="E76" s="118"/>
      <c r="F76" s="118"/>
      <c r="G76" s="118"/>
      <c r="H76" s="118"/>
      <c r="I76" s="155"/>
      <c r="J76" s="134" t="s">
        <v>312</v>
      </c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19"/>
    </row>
    <row r="77" spans="1:23" ht="19.899999999999999" customHeight="1" x14ac:dyDescent="0.15">
      <c r="A77" s="101">
        <f>IF(OR(AND($I63="する",ISBLANK($I77)),AND($I63="しない",NOT(ISBLANK($I77)))), 1001, 0)</f>
        <v>0</v>
      </c>
      <c r="B77" s="101"/>
      <c r="C77" s="120"/>
      <c r="D77" s="121">
        <v>6</v>
      </c>
      <c r="E77" s="100" t="s">
        <v>292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119"/>
    </row>
    <row r="78" spans="1:23" ht="19.899999999999999" customHeight="1" x14ac:dyDescent="0.15">
      <c r="A78" s="101"/>
      <c r="B78" s="101"/>
      <c r="C78" s="126"/>
      <c r="D78" s="118"/>
      <c r="E78" s="118"/>
      <c r="F78" s="118"/>
      <c r="G78" s="118"/>
      <c r="H78" s="118"/>
      <c r="I78" s="128"/>
      <c r="J78" s="156" t="s">
        <v>313</v>
      </c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19"/>
    </row>
    <row r="79" spans="1:23" ht="19.899999999999999" customHeight="1" x14ac:dyDescent="0.15">
      <c r="A79" s="101">
        <f>IF(OR(AND($I63="する",ISBLANK($I79)),AND($I63="しない",NOT(ISBLANK($I79)))), 1001, 0)</f>
        <v>0</v>
      </c>
      <c r="B79" s="101"/>
      <c r="C79" s="120"/>
      <c r="D79" s="121">
        <v>7</v>
      </c>
      <c r="E79" s="100" t="s">
        <v>293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119"/>
    </row>
    <row r="80" spans="1:23" ht="19.899999999999999" customHeight="1" x14ac:dyDescent="0.15">
      <c r="A80" s="101"/>
      <c r="B80" s="101"/>
      <c r="C80" s="126"/>
      <c r="D80" s="118"/>
      <c r="E80" s="118"/>
      <c r="F80" s="118"/>
      <c r="G80" s="118"/>
      <c r="H80" s="118"/>
      <c r="I80" s="128"/>
      <c r="J80" s="124" t="s">
        <v>10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19"/>
    </row>
    <row r="81" spans="1:23" ht="19.899999999999999" customHeight="1" x14ac:dyDescent="0.15">
      <c r="A81" s="101">
        <f>IF(OR(AND($I63="する",ISBLANK($I81)),AND($I63="しない",NOT(ISBLANK($I81)))), 1001, 0)</f>
        <v>0</v>
      </c>
      <c r="B81" s="101"/>
      <c r="C81" s="120"/>
      <c r="D81" s="121">
        <v>8</v>
      </c>
      <c r="E81" s="100" t="s">
        <v>294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119"/>
    </row>
    <row r="82" spans="1:23" ht="19.899999999999999" customHeight="1" x14ac:dyDescent="0.15">
      <c r="A82" s="101"/>
      <c r="B82" s="101"/>
      <c r="C82" s="126"/>
      <c r="D82" s="118"/>
      <c r="E82" s="118"/>
      <c r="F82" s="118"/>
      <c r="G82" s="118"/>
      <c r="H82" s="118"/>
      <c r="I82" s="128"/>
      <c r="J82" s="124" t="s">
        <v>11</v>
      </c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19"/>
    </row>
    <row r="83" spans="1:23" ht="19.899999999999999" customHeight="1" x14ac:dyDescent="0.15">
      <c r="A83" s="101">
        <f>IF(OR(AND($I63="する",NOT(AND(I83&lt;&gt;"",ISNUMBER(VALUE(SUBSTITUTE(I83,"-","")))))), AND($I63="しない",NOT(ISBLANK($I83)))), 1001, 0)</f>
        <v>0</v>
      </c>
      <c r="B83" s="101"/>
      <c r="C83" s="120"/>
      <c r="D83" s="121">
        <v>9</v>
      </c>
      <c r="E83" s="100" t="s">
        <v>6</v>
      </c>
      <c r="I83" s="32"/>
      <c r="J83" s="32"/>
      <c r="K83" s="32"/>
      <c r="L83" s="32"/>
      <c r="M83" s="32"/>
      <c r="N83" s="122"/>
      <c r="O83" s="122"/>
      <c r="P83" s="122"/>
      <c r="Q83" s="122"/>
      <c r="R83" s="122"/>
      <c r="S83" s="122"/>
      <c r="T83" s="122"/>
      <c r="U83" s="122"/>
      <c r="V83" s="122"/>
      <c r="W83" s="119"/>
    </row>
    <row r="84" spans="1:23" ht="19.899999999999999" customHeight="1" x14ac:dyDescent="0.15">
      <c r="A84" s="101"/>
      <c r="B84" s="101"/>
      <c r="C84" s="126"/>
      <c r="D84" s="118"/>
      <c r="E84" s="118"/>
      <c r="F84" s="118"/>
      <c r="G84" s="118"/>
      <c r="H84" s="118"/>
      <c r="I84" s="123"/>
      <c r="J84" s="124" t="s">
        <v>310</v>
      </c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19"/>
    </row>
    <row r="85" spans="1:23" ht="19.899999999999999" customHeight="1" x14ac:dyDescent="0.15">
      <c r="A85" s="101">
        <f>IF(OR(AND($I63="する",AND(I85&lt;&gt;"",NOT(ISNUMBER(VALUE(SUBSTITUTE(I85,"-","")))))), AND($I63="しない",NOT(ISBLANK($I85)))), 1001, 0)</f>
        <v>0</v>
      </c>
      <c r="B85" s="101"/>
      <c r="C85" s="120"/>
      <c r="D85" s="121">
        <v>10</v>
      </c>
      <c r="E85" s="100" t="s">
        <v>7</v>
      </c>
      <c r="I85" s="32"/>
      <c r="J85" s="32"/>
      <c r="K85" s="32"/>
      <c r="L85" s="32"/>
      <c r="M85" s="32"/>
      <c r="N85" s="118"/>
      <c r="O85" s="118"/>
      <c r="P85" s="130" t="s">
        <v>326</v>
      </c>
      <c r="Q85" s="32"/>
      <c r="R85" s="33"/>
      <c r="S85" s="118"/>
      <c r="T85" s="118"/>
      <c r="U85" s="118"/>
      <c r="V85" s="118"/>
      <c r="W85" s="119"/>
    </row>
    <row r="86" spans="1:23" s="136" customFormat="1" ht="30" customHeight="1" x14ac:dyDescent="0.15">
      <c r="A86" s="131"/>
      <c r="B86" s="131"/>
      <c r="C86" s="132"/>
      <c r="D86" s="133"/>
      <c r="E86" s="133"/>
      <c r="F86" s="133"/>
      <c r="G86" s="133"/>
      <c r="H86" s="133"/>
      <c r="I86" s="129"/>
      <c r="J86" s="134" t="s">
        <v>328</v>
      </c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24"/>
      <c r="V86" s="124"/>
      <c r="W86" s="135"/>
    </row>
    <row r="87" spans="1:23" ht="19.899999999999999" customHeight="1" x14ac:dyDescent="0.15">
      <c r="A87" s="101">
        <f>IF(AND(I63="しない",NOT(ISBLANK($I87))), 1001, 0)</f>
        <v>0</v>
      </c>
      <c r="B87" s="101"/>
      <c r="C87" s="120"/>
      <c r="D87" s="121">
        <v>11</v>
      </c>
      <c r="E87" s="100" t="s">
        <v>9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119"/>
    </row>
    <row r="88" spans="1:23" ht="19.899999999999999" customHeight="1" x14ac:dyDescent="0.15">
      <c r="A88" s="101"/>
      <c r="B88" s="101"/>
      <c r="C88" s="126"/>
      <c r="D88" s="118"/>
      <c r="E88" s="118"/>
      <c r="F88" s="118"/>
      <c r="G88" s="118"/>
      <c r="H88" s="118"/>
      <c r="I88" s="128"/>
      <c r="J88" s="124" t="s">
        <v>20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19"/>
    </row>
    <row r="89" spans="1:23" ht="15" customHeight="1" x14ac:dyDescent="0.15">
      <c r="A89" s="101"/>
      <c r="B89" s="101"/>
      <c r="C89" s="137"/>
      <c r="D89" s="138"/>
      <c r="E89" s="138"/>
      <c r="F89" s="138"/>
      <c r="G89" s="138"/>
      <c r="H89" s="138"/>
      <c r="I89" s="157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40"/>
    </row>
    <row r="90" spans="1:23" ht="15" customHeight="1" x14ac:dyDescent="0.15">
      <c r="A90" s="101"/>
      <c r="B90" s="101"/>
      <c r="C90" s="118"/>
      <c r="D90" s="118"/>
      <c r="E90" s="118"/>
      <c r="F90" s="118"/>
      <c r="G90" s="118"/>
      <c r="H90" s="118"/>
      <c r="I90" s="141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18"/>
    </row>
    <row r="91" spans="1:23" ht="15" hidden="1" customHeight="1" x14ac:dyDescent="0.15">
      <c r="A91" s="101"/>
      <c r="B91" s="101"/>
      <c r="C91" s="118"/>
      <c r="D91" s="118"/>
      <c r="E91" s="118"/>
      <c r="F91" s="118"/>
      <c r="G91" s="118"/>
      <c r="H91" s="118"/>
      <c r="I91" s="141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</row>
    <row r="92" spans="1:23" ht="15" hidden="1" customHeight="1" x14ac:dyDescent="0.15">
      <c r="A92" s="101"/>
      <c r="B92" s="101"/>
      <c r="C92" s="118"/>
      <c r="D92" s="118"/>
      <c r="E92" s="118"/>
      <c r="F92" s="118"/>
      <c r="G92" s="118"/>
      <c r="H92" s="118"/>
      <c r="I92" s="141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18"/>
    </row>
    <row r="93" spans="1:23" ht="15" hidden="1" customHeight="1" x14ac:dyDescent="0.15">
      <c r="A93" s="101"/>
      <c r="B93" s="101"/>
      <c r="C93" s="118"/>
      <c r="D93" s="118"/>
      <c r="E93" s="118"/>
      <c r="F93" s="118"/>
      <c r="G93" s="118"/>
      <c r="H93" s="118"/>
      <c r="I93" s="141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</row>
    <row r="94" spans="1:23" ht="15" hidden="1" customHeight="1" x14ac:dyDescent="0.15">
      <c r="A94" s="101"/>
      <c r="B94" s="101"/>
      <c r="C94" s="118"/>
      <c r="D94" s="118"/>
      <c r="E94" s="118"/>
      <c r="F94" s="118"/>
      <c r="G94" s="118"/>
      <c r="H94" s="118"/>
      <c r="I94" s="141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</row>
    <row r="95" spans="1:23" ht="15" hidden="1" customHeight="1" x14ac:dyDescent="0.15">
      <c r="A95" s="101"/>
      <c r="B95" s="101"/>
      <c r="C95" s="118"/>
      <c r="D95" s="118"/>
      <c r="E95" s="118"/>
      <c r="F95" s="118"/>
      <c r="G95" s="118"/>
      <c r="H95" s="118"/>
      <c r="I95" s="141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18"/>
    </row>
    <row r="96" spans="1:23" ht="15" hidden="1" customHeight="1" x14ac:dyDescent="0.15">
      <c r="A96" s="101"/>
      <c r="B96" s="101"/>
      <c r="C96" s="118"/>
      <c r="D96" s="118"/>
      <c r="E96" s="118"/>
      <c r="F96" s="118"/>
      <c r="G96" s="118"/>
      <c r="H96" s="118"/>
      <c r="I96" s="141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</row>
    <row r="97" spans="1:23" ht="15" hidden="1" customHeight="1" x14ac:dyDescent="0.15">
      <c r="A97" s="101"/>
      <c r="B97" s="101"/>
      <c r="C97" s="118"/>
      <c r="D97" s="118"/>
      <c r="E97" s="118"/>
      <c r="F97" s="118"/>
      <c r="G97" s="118"/>
      <c r="H97" s="118"/>
      <c r="I97" s="141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</row>
    <row r="98" spans="1:23" ht="15" hidden="1" customHeight="1" x14ac:dyDescent="0.15">
      <c r="A98" s="101"/>
      <c r="B98" s="101"/>
      <c r="C98" s="118"/>
      <c r="D98" s="118"/>
      <c r="E98" s="118"/>
      <c r="F98" s="118"/>
      <c r="G98" s="118"/>
      <c r="H98" s="118"/>
      <c r="I98" s="141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18"/>
    </row>
    <row r="99" spans="1:23" ht="15" hidden="1" customHeight="1" x14ac:dyDescent="0.15">
      <c r="A99" s="101"/>
      <c r="B99" s="101"/>
      <c r="C99" s="118"/>
      <c r="D99" s="118"/>
      <c r="E99" s="118"/>
      <c r="F99" s="118"/>
      <c r="G99" s="118"/>
      <c r="H99" s="118"/>
      <c r="I99" s="141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</row>
    <row r="100" spans="1:23" ht="15" hidden="1" customHeight="1" x14ac:dyDescent="0.15">
      <c r="A100" s="101"/>
      <c r="B100" s="101"/>
      <c r="C100" s="118"/>
      <c r="D100" s="118"/>
      <c r="E100" s="118"/>
      <c r="F100" s="118"/>
      <c r="G100" s="118"/>
      <c r="H100" s="118"/>
      <c r="I100" s="141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</row>
    <row r="101" spans="1:23" ht="15" hidden="1" customHeight="1" x14ac:dyDescent="0.15">
      <c r="A101" s="101"/>
      <c r="B101" s="101"/>
      <c r="C101" s="118"/>
      <c r="D101" s="118"/>
      <c r="E101" s="118"/>
      <c r="F101" s="118"/>
      <c r="G101" s="118"/>
      <c r="H101" s="118"/>
      <c r="I101" s="141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</row>
    <row r="102" spans="1:23" ht="15" hidden="1" customHeight="1" x14ac:dyDescent="0.15">
      <c r="A102" s="101"/>
      <c r="B102" s="101"/>
      <c r="C102" s="118"/>
      <c r="D102" s="118"/>
      <c r="E102" s="118"/>
      <c r="F102" s="118"/>
      <c r="G102" s="118"/>
      <c r="H102" s="118"/>
      <c r="I102" s="141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18"/>
    </row>
    <row r="103" spans="1:23" ht="15" hidden="1" customHeight="1" x14ac:dyDescent="0.15">
      <c r="A103" s="101"/>
      <c r="B103" s="101"/>
      <c r="C103" s="118"/>
      <c r="D103" s="118"/>
      <c r="E103" s="118"/>
      <c r="F103" s="118"/>
      <c r="G103" s="118"/>
      <c r="H103" s="118"/>
      <c r="I103" s="141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spans="1:23" ht="15" hidden="1" customHeight="1" x14ac:dyDescent="0.15">
      <c r="A104" s="101"/>
      <c r="B104" s="101"/>
      <c r="C104" s="118"/>
      <c r="D104" s="118"/>
      <c r="E104" s="118"/>
      <c r="F104" s="118"/>
      <c r="G104" s="118"/>
      <c r="H104" s="118"/>
      <c r="I104" s="141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</row>
    <row r="105" spans="1:23" ht="15" hidden="1" customHeight="1" x14ac:dyDescent="0.15">
      <c r="A105" s="101"/>
      <c r="B105" s="101"/>
      <c r="C105" s="118"/>
      <c r="D105" s="118"/>
      <c r="E105" s="118"/>
      <c r="F105" s="118"/>
      <c r="G105" s="118"/>
      <c r="H105" s="118"/>
      <c r="I105" s="141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18"/>
    </row>
    <row r="106" spans="1:23" ht="15" hidden="1" customHeight="1" x14ac:dyDescent="0.15">
      <c r="A106" s="101"/>
      <c r="B106" s="101"/>
      <c r="C106" s="118"/>
      <c r="D106" s="118"/>
      <c r="E106" s="118"/>
      <c r="F106" s="118"/>
      <c r="G106" s="118"/>
      <c r="H106" s="118"/>
      <c r="I106" s="141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18"/>
    </row>
    <row r="107" spans="1:23" ht="15" hidden="1" customHeight="1" x14ac:dyDescent="0.15">
      <c r="A107" s="101"/>
      <c r="B107" s="101"/>
      <c r="C107" s="118"/>
      <c r="D107" s="118"/>
      <c r="E107" s="118"/>
      <c r="F107" s="118"/>
      <c r="G107" s="118"/>
      <c r="H107" s="118"/>
      <c r="I107" s="141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</row>
    <row r="108" spans="1:23" ht="15" customHeight="1" x14ac:dyDescent="0.15">
      <c r="A108" s="101"/>
      <c r="B108" s="101"/>
      <c r="C108" s="118"/>
      <c r="D108" s="118"/>
      <c r="E108" s="118"/>
      <c r="F108" s="118"/>
      <c r="G108" s="118"/>
      <c r="H108" s="118"/>
      <c r="I108" s="141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</row>
    <row r="109" spans="1:23" ht="19.899999999999999" customHeight="1" x14ac:dyDescent="0.15">
      <c r="A109" s="101"/>
      <c r="B109" s="101"/>
      <c r="C109" s="143" t="s">
        <v>21</v>
      </c>
      <c r="D109" s="144"/>
      <c r="E109" s="144"/>
      <c r="F109" s="144"/>
      <c r="G109" s="144"/>
      <c r="H109" s="145"/>
      <c r="I109" s="146"/>
    </row>
    <row r="110" spans="1:23" ht="15" customHeight="1" x14ac:dyDescent="0.15">
      <c r="A110" s="101"/>
      <c r="B110" s="101"/>
      <c r="C110" s="158"/>
      <c r="D110" s="159"/>
      <c r="E110" s="159"/>
      <c r="F110" s="159"/>
      <c r="G110" s="159"/>
      <c r="H110" s="159"/>
      <c r="I110" s="148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7"/>
    </row>
    <row r="111" spans="1:23" ht="27" customHeight="1" x14ac:dyDescent="0.15">
      <c r="A111" s="101"/>
      <c r="B111" s="101"/>
      <c r="C111" s="158"/>
      <c r="D111" s="134" t="s">
        <v>308</v>
      </c>
      <c r="E111" s="154"/>
      <c r="F111" s="154"/>
      <c r="G111" s="154"/>
      <c r="H111" s="154"/>
      <c r="I111" s="160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19"/>
    </row>
    <row r="112" spans="1:23" ht="19.899999999999999" customHeight="1" x14ac:dyDescent="0.15">
      <c r="A112" s="101"/>
      <c r="B112" s="101"/>
      <c r="C112" s="120"/>
      <c r="D112" s="121">
        <v>1</v>
      </c>
      <c r="E112" s="100" t="s">
        <v>8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119"/>
    </row>
    <row r="113" spans="1:24" ht="19.899999999999999" customHeight="1" x14ac:dyDescent="0.15">
      <c r="A113" s="101"/>
      <c r="B113" s="101"/>
      <c r="C113" s="120"/>
      <c r="D113" s="121"/>
      <c r="E113" s="118"/>
      <c r="F113" s="118"/>
      <c r="G113" s="118"/>
      <c r="H113" s="118"/>
      <c r="I113" s="128"/>
      <c r="J113" s="124" t="s">
        <v>273</v>
      </c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19"/>
    </row>
    <row r="114" spans="1:24" ht="19.899999999999999" customHeight="1" x14ac:dyDescent="0.15">
      <c r="A114" s="101"/>
      <c r="B114" s="101"/>
      <c r="C114" s="120"/>
      <c r="D114" s="121">
        <v>2</v>
      </c>
      <c r="E114" s="100" t="s">
        <v>14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119"/>
    </row>
    <row r="115" spans="1:24" ht="19.899999999999999" customHeight="1" x14ac:dyDescent="0.15">
      <c r="A115" s="101"/>
      <c r="B115" s="101"/>
      <c r="C115" s="120"/>
      <c r="D115" s="121"/>
      <c r="E115" s="118"/>
      <c r="F115" s="118"/>
      <c r="G115" s="118"/>
      <c r="H115" s="118"/>
      <c r="I115" s="128"/>
      <c r="J115" s="124" t="s">
        <v>10</v>
      </c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19"/>
    </row>
    <row r="116" spans="1:24" ht="19.899999999999999" customHeight="1" x14ac:dyDescent="0.15">
      <c r="A116" s="101"/>
      <c r="B116" s="101"/>
      <c r="C116" s="120"/>
      <c r="D116" s="121">
        <v>3</v>
      </c>
      <c r="E116" s="100" t="s">
        <v>15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119"/>
    </row>
    <row r="117" spans="1:24" ht="19.899999999999999" customHeight="1" x14ac:dyDescent="0.15">
      <c r="A117" s="101"/>
      <c r="B117" s="101"/>
      <c r="C117" s="120"/>
      <c r="D117" s="121"/>
      <c r="E117" s="118"/>
      <c r="F117" s="118"/>
      <c r="G117" s="118"/>
      <c r="H117" s="118"/>
      <c r="I117" s="128"/>
      <c r="J117" s="124" t="s">
        <v>11</v>
      </c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19"/>
    </row>
    <row r="118" spans="1:24" ht="19.899999999999999" customHeight="1" x14ac:dyDescent="0.15">
      <c r="A118" s="101">
        <f>IF(AND(I118&lt;&gt;"",NOT(ISNUMBER(VALUE(SUBSTITUTE(I118,"-",""))))), 1001, 0)</f>
        <v>0</v>
      </c>
      <c r="B118" s="101"/>
      <c r="C118" s="120"/>
      <c r="D118" s="121">
        <v>4</v>
      </c>
      <c r="E118" s="100" t="s">
        <v>6</v>
      </c>
      <c r="I118" s="32"/>
      <c r="J118" s="32"/>
      <c r="K118" s="32"/>
      <c r="L118" s="32"/>
      <c r="M118" s="32"/>
      <c r="N118" s="122"/>
      <c r="O118" s="122"/>
      <c r="P118" s="122"/>
      <c r="Q118" s="122"/>
      <c r="R118" s="122"/>
      <c r="S118" s="122"/>
      <c r="T118" s="122"/>
      <c r="U118" s="122"/>
      <c r="V118" s="122"/>
      <c r="W118" s="119"/>
    </row>
    <row r="119" spans="1:24" ht="19.899999999999999" customHeight="1" x14ac:dyDescent="0.15">
      <c r="A119" s="101"/>
      <c r="B119" s="101"/>
      <c r="C119" s="126"/>
      <c r="D119" s="118"/>
      <c r="E119" s="118"/>
      <c r="F119" s="118"/>
      <c r="G119" s="118"/>
      <c r="H119" s="118"/>
      <c r="I119" s="128"/>
      <c r="J119" s="124" t="s">
        <v>310</v>
      </c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19"/>
    </row>
    <row r="120" spans="1:24" ht="19.899999999999999" customHeight="1" x14ac:dyDescent="0.15">
      <c r="A120" s="101">
        <f>IF(AND(I120&lt;&gt;"",NOT(ISNUMBER(VALUE(SUBSTITUTE(I120,"-",""))))), 1001, 0)</f>
        <v>0</v>
      </c>
      <c r="B120" s="101"/>
      <c r="C120" s="120"/>
      <c r="D120" s="121">
        <v>5</v>
      </c>
      <c r="E120" s="100" t="s">
        <v>7</v>
      </c>
      <c r="I120" s="32"/>
      <c r="J120" s="32"/>
      <c r="K120" s="32"/>
      <c r="L120" s="32"/>
      <c r="M120" s="32"/>
      <c r="N120" s="122"/>
      <c r="O120" s="122"/>
      <c r="P120" s="122"/>
      <c r="Q120" s="122"/>
      <c r="R120" s="122"/>
      <c r="S120" s="122"/>
      <c r="T120" s="122"/>
      <c r="U120" s="122"/>
      <c r="V120" s="122"/>
      <c r="W120" s="119"/>
    </row>
    <row r="121" spans="1:24" ht="19.899999999999999" customHeight="1" x14ac:dyDescent="0.15">
      <c r="A121" s="101"/>
      <c r="B121" s="101"/>
      <c r="C121" s="126"/>
      <c r="D121" s="118"/>
      <c r="E121" s="118"/>
      <c r="F121" s="118"/>
      <c r="G121" s="118"/>
      <c r="H121" s="118"/>
      <c r="I121" s="128"/>
      <c r="J121" s="124" t="s">
        <v>301</v>
      </c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19"/>
    </row>
    <row r="122" spans="1:24" ht="19.899999999999999" customHeight="1" x14ac:dyDescent="0.15">
      <c r="A122" s="101"/>
      <c r="B122" s="101"/>
      <c r="C122" s="120"/>
      <c r="D122" s="121">
        <v>6</v>
      </c>
      <c r="E122" s="100" t="s">
        <v>9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119"/>
    </row>
    <row r="123" spans="1:24" ht="19.899999999999999" customHeight="1" x14ac:dyDescent="0.15">
      <c r="A123" s="101"/>
      <c r="B123" s="101"/>
      <c r="C123" s="126"/>
      <c r="D123" s="118"/>
      <c r="E123" s="118"/>
      <c r="F123" s="118"/>
      <c r="G123" s="118"/>
      <c r="H123" s="118"/>
      <c r="I123" s="128"/>
      <c r="J123" s="124" t="s">
        <v>20</v>
      </c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19"/>
    </row>
    <row r="124" spans="1:24" ht="15" customHeight="1" x14ac:dyDescent="0.15">
      <c r="A124" s="101"/>
      <c r="B124" s="101"/>
      <c r="C124" s="137"/>
      <c r="D124" s="138"/>
      <c r="E124" s="138"/>
      <c r="F124" s="138"/>
      <c r="G124" s="138"/>
      <c r="H124" s="138"/>
      <c r="I124" s="157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40"/>
    </row>
    <row r="125" spans="1:24" ht="15" customHeight="1" x14ac:dyDescent="0.15">
      <c r="A125" s="101"/>
      <c r="B125" s="101"/>
      <c r="C125" s="118"/>
      <c r="D125" s="118"/>
      <c r="E125" s="118"/>
      <c r="F125" s="118"/>
      <c r="G125" s="118"/>
      <c r="H125" s="118"/>
      <c r="I125" s="141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18"/>
    </row>
    <row r="126" spans="1:24" ht="15.75" hidden="1" customHeight="1" x14ac:dyDescent="0.15">
      <c r="A126" s="161"/>
      <c r="B126" s="101"/>
      <c r="C126" s="118"/>
      <c r="D126" s="118"/>
      <c r="E126" s="118"/>
      <c r="F126" s="118"/>
      <c r="G126" s="118"/>
      <c r="H126" s="118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18"/>
    </row>
    <row r="127" spans="1:24" ht="15.75" hidden="1" customHeight="1" x14ac:dyDescent="0.15">
      <c r="A127" s="161"/>
      <c r="B127" s="101"/>
      <c r="C127" s="118"/>
      <c r="D127" s="118"/>
      <c r="E127" s="118"/>
      <c r="F127" s="118"/>
      <c r="G127" s="118"/>
      <c r="H127" s="118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18"/>
    </row>
    <row r="128" spans="1:24" ht="15.75" hidden="1" customHeight="1" x14ac:dyDescent="0.15">
      <c r="A128" s="161"/>
      <c r="B128" s="101"/>
      <c r="C128" s="118"/>
      <c r="D128" s="118"/>
      <c r="E128" s="118"/>
      <c r="F128" s="118"/>
      <c r="G128" s="118"/>
      <c r="H128" s="118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18"/>
    </row>
    <row r="129" spans="1:24" ht="15.75" hidden="1" customHeight="1" x14ac:dyDescent="0.15">
      <c r="A129" s="161"/>
      <c r="B129" s="101"/>
      <c r="C129" s="118"/>
      <c r="D129" s="118"/>
      <c r="E129" s="118"/>
      <c r="F129" s="118"/>
      <c r="G129" s="118"/>
      <c r="H129" s="118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18"/>
    </row>
    <row r="130" spans="1:24" ht="15.75" hidden="1" customHeight="1" x14ac:dyDescent="0.15">
      <c r="A130" s="161"/>
      <c r="B130" s="101"/>
      <c r="C130" s="118"/>
      <c r="D130" s="118"/>
      <c r="E130" s="118"/>
      <c r="F130" s="118"/>
      <c r="G130" s="118"/>
      <c r="H130" s="118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18"/>
    </row>
    <row r="131" spans="1:24" ht="15.75" hidden="1" customHeight="1" x14ac:dyDescent="0.15">
      <c r="A131" s="161"/>
      <c r="B131" s="101"/>
      <c r="C131" s="118"/>
      <c r="D131" s="118"/>
      <c r="E131" s="118"/>
      <c r="F131" s="118"/>
      <c r="G131" s="118"/>
      <c r="H131" s="118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18"/>
    </row>
    <row r="132" spans="1:24" ht="15.75" hidden="1" customHeight="1" x14ac:dyDescent="0.15">
      <c r="A132" s="161"/>
      <c r="B132" s="101"/>
      <c r="C132" s="118"/>
      <c r="D132" s="118"/>
      <c r="E132" s="118"/>
      <c r="F132" s="118"/>
      <c r="G132" s="118"/>
      <c r="H132" s="118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18"/>
    </row>
    <row r="133" spans="1:24" ht="15.75" hidden="1" customHeight="1" x14ac:dyDescent="0.15">
      <c r="A133" s="161"/>
      <c r="B133" s="101"/>
      <c r="C133" s="118"/>
      <c r="D133" s="118"/>
      <c r="E133" s="118"/>
      <c r="F133" s="118"/>
      <c r="G133" s="118"/>
      <c r="H133" s="118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18"/>
    </row>
    <row r="134" spans="1:24" ht="15.75" hidden="1" customHeight="1" x14ac:dyDescent="0.15">
      <c r="A134" s="161"/>
      <c r="B134" s="101"/>
      <c r="C134" s="118"/>
      <c r="D134" s="118"/>
      <c r="E134" s="118"/>
      <c r="F134" s="118"/>
      <c r="G134" s="118"/>
      <c r="H134" s="118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18"/>
    </row>
    <row r="135" spans="1:24" ht="15.75" hidden="1" customHeight="1" x14ac:dyDescent="0.15">
      <c r="A135" s="161"/>
      <c r="B135" s="101"/>
      <c r="C135" s="118"/>
      <c r="D135" s="118"/>
      <c r="E135" s="118"/>
      <c r="F135" s="118"/>
      <c r="G135" s="118"/>
      <c r="H135" s="118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18"/>
    </row>
    <row r="136" spans="1:24" ht="15.75" hidden="1" customHeight="1" x14ac:dyDescent="0.15">
      <c r="A136" s="161"/>
      <c r="B136" s="101"/>
      <c r="C136" s="118"/>
      <c r="D136" s="118"/>
      <c r="E136" s="118"/>
      <c r="F136" s="118"/>
      <c r="G136" s="118"/>
      <c r="H136" s="118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18"/>
    </row>
    <row r="137" spans="1:24" ht="15.75" hidden="1" customHeight="1" x14ac:dyDescent="0.15">
      <c r="A137" s="161"/>
      <c r="B137" s="101"/>
      <c r="C137" s="118"/>
      <c r="D137" s="118"/>
      <c r="E137" s="118"/>
      <c r="F137" s="118"/>
      <c r="G137" s="118"/>
      <c r="H137" s="118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18"/>
    </row>
    <row r="138" spans="1:24" ht="15.75" hidden="1" customHeight="1" x14ac:dyDescent="0.15">
      <c r="A138" s="161"/>
      <c r="B138" s="101"/>
      <c r="C138" s="118"/>
      <c r="D138" s="118"/>
      <c r="E138" s="118"/>
      <c r="F138" s="118"/>
      <c r="G138" s="118"/>
      <c r="H138" s="118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18"/>
    </row>
    <row r="139" spans="1:24" ht="15.75" hidden="1" customHeight="1" x14ac:dyDescent="0.15">
      <c r="A139" s="161"/>
      <c r="B139" s="101"/>
      <c r="C139" s="118"/>
      <c r="D139" s="118"/>
      <c r="E139" s="118"/>
      <c r="F139" s="118"/>
      <c r="G139" s="118"/>
      <c r="H139" s="118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18"/>
    </row>
    <row r="140" spans="1:24" ht="15.75" hidden="1" customHeight="1" x14ac:dyDescent="0.15">
      <c r="A140" s="161"/>
      <c r="B140" s="101"/>
      <c r="C140" s="118"/>
      <c r="D140" s="118"/>
      <c r="E140" s="118"/>
      <c r="F140" s="118"/>
      <c r="G140" s="118"/>
      <c r="H140" s="118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18"/>
    </row>
    <row r="141" spans="1:24" ht="15.75" hidden="1" customHeight="1" x14ac:dyDescent="0.15">
      <c r="A141" s="161"/>
      <c r="B141" s="101"/>
      <c r="C141" s="118"/>
      <c r="D141" s="118"/>
      <c r="E141" s="118"/>
      <c r="F141" s="118"/>
      <c r="G141" s="118"/>
      <c r="H141" s="118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18"/>
    </row>
    <row r="142" spans="1:24" ht="15.75" hidden="1" customHeight="1" x14ac:dyDescent="0.15">
      <c r="A142" s="161"/>
      <c r="B142" s="101"/>
      <c r="C142" s="118"/>
      <c r="D142" s="118"/>
      <c r="E142" s="118"/>
      <c r="F142" s="118"/>
      <c r="G142" s="118"/>
      <c r="H142" s="118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18"/>
    </row>
    <row r="143" spans="1:24" ht="15.75" hidden="1" customHeight="1" x14ac:dyDescent="0.15">
      <c r="A143" s="161"/>
      <c r="B143" s="101"/>
      <c r="C143" s="118"/>
      <c r="D143" s="118"/>
      <c r="E143" s="118"/>
      <c r="F143" s="118"/>
      <c r="G143" s="118"/>
      <c r="H143" s="118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18"/>
    </row>
    <row r="144" spans="1:24" ht="15.75" hidden="1" customHeight="1" x14ac:dyDescent="0.15">
      <c r="A144" s="161"/>
      <c r="B144" s="101"/>
      <c r="C144" s="118"/>
      <c r="D144" s="118"/>
      <c r="E144" s="118"/>
      <c r="F144" s="118"/>
      <c r="G144" s="118"/>
      <c r="H144" s="118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18"/>
    </row>
    <row r="145" spans="1:24" ht="15.75" customHeight="1" x14ac:dyDescent="0.15">
      <c r="A145" s="161"/>
      <c r="B145" s="101"/>
      <c r="C145" s="118"/>
      <c r="D145" s="118"/>
      <c r="E145" s="118"/>
      <c r="F145" s="118"/>
      <c r="G145" s="118"/>
      <c r="H145" s="118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18"/>
    </row>
    <row r="146" spans="1:24" ht="19.899999999999999" customHeight="1" x14ac:dyDescent="0.15">
      <c r="A146" s="101"/>
      <c r="B146" s="101"/>
      <c r="C146" s="143" t="s">
        <v>274</v>
      </c>
      <c r="D146" s="144"/>
      <c r="E146" s="144"/>
      <c r="F146" s="144"/>
      <c r="G146" s="144"/>
      <c r="H146" s="145"/>
      <c r="I146" s="146"/>
    </row>
    <row r="147" spans="1:24" ht="15" customHeight="1" x14ac:dyDescent="0.15">
      <c r="A147" s="101"/>
      <c r="B147" s="101"/>
      <c r="C147" s="114"/>
      <c r="D147" s="115"/>
      <c r="E147" s="115"/>
      <c r="F147" s="115"/>
      <c r="G147" s="115"/>
      <c r="H147" s="115"/>
      <c r="I147" s="148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7"/>
    </row>
    <row r="148" spans="1:24" ht="19.899999999999999" customHeight="1" x14ac:dyDescent="0.15">
      <c r="A148" s="101"/>
      <c r="B148" s="101"/>
      <c r="C148" s="114"/>
      <c r="D148" s="162" t="s">
        <v>297</v>
      </c>
      <c r="E148" s="115"/>
      <c r="F148" s="115"/>
      <c r="G148" s="115"/>
      <c r="H148" s="115"/>
      <c r="I148" s="163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9"/>
    </row>
    <row r="149" spans="1:24" ht="19.899999999999999" customHeight="1" x14ac:dyDescent="0.15">
      <c r="A149" s="101">
        <f>IF(AND(I149&lt;&gt;"しない", I149&lt;&gt;"する"), 1001, 0)</f>
        <v>0</v>
      </c>
      <c r="B149" s="101"/>
      <c r="C149" s="120"/>
      <c r="D149" s="121">
        <v>1</v>
      </c>
      <c r="E149" s="118" t="s">
        <v>295</v>
      </c>
      <c r="F149" s="118"/>
      <c r="G149" s="118"/>
      <c r="H149" s="118"/>
      <c r="I149" s="32" t="s">
        <v>303</v>
      </c>
      <c r="J149" s="32"/>
      <c r="K149" s="32"/>
      <c r="L149" s="32"/>
      <c r="M149" s="32"/>
      <c r="N149" s="122"/>
      <c r="O149" s="122"/>
      <c r="P149" s="122"/>
      <c r="Q149" s="122"/>
      <c r="R149" s="122"/>
      <c r="S149" s="122"/>
      <c r="T149" s="122"/>
      <c r="U149" s="122"/>
      <c r="V149" s="122"/>
      <c r="W149" s="119"/>
    </row>
    <row r="150" spans="1:24" ht="19.899999999999999" customHeight="1" x14ac:dyDescent="0.15">
      <c r="A150" s="101"/>
      <c r="B150" s="101"/>
      <c r="C150" s="126"/>
      <c r="D150" s="118"/>
      <c r="E150" s="118"/>
      <c r="F150" s="118"/>
      <c r="G150" s="118"/>
      <c r="H150" s="118"/>
      <c r="I150" s="128"/>
      <c r="J150" s="124" t="s">
        <v>296</v>
      </c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19"/>
    </row>
    <row r="151" spans="1:24" ht="19.899999999999999" customHeight="1" x14ac:dyDescent="0.15">
      <c r="A151" s="101">
        <f>IF(AND($I149="する",ISBLANK($I151)), 1001, 0)</f>
        <v>0</v>
      </c>
      <c r="B151" s="101"/>
      <c r="C151" s="120"/>
      <c r="D151" s="121">
        <v>2</v>
      </c>
      <c r="E151" s="100" t="s">
        <v>0</v>
      </c>
      <c r="I151" s="75"/>
      <c r="J151" s="75"/>
      <c r="K151" s="75"/>
      <c r="L151" s="75"/>
      <c r="M151" s="75"/>
      <c r="N151" s="122"/>
      <c r="O151" s="122"/>
      <c r="P151" s="122"/>
      <c r="Q151" s="122"/>
      <c r="R151" s="122"/>
      <c r="S151" s="122"/>
      <c r="T151" s="122"/>
      <c r="U151" s="122"/>
      <c r="V151" s="122"/>
      <c r="W151" s="119"/>
    </row>
    <row r="152" spans="1:24" ht="19.899999999999999" customHeight="1" x14ac:dyDescent="0.15">
      <c r="A152" s="101"/>
      <c r="B152" s="101"/>
      <c r="C152" s="120"/>
      <c r="D152" s="121"/>
      <c r="E152" s="118"/>
      <c r="F152" s="118"/>
      <c r="G152" s="118"/>
      <c r="H152" s="118"/>
      <c r="I152" s="128"/>
      <c r="J152" s="124" t="s">
        <v>322</v>
      </c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19"/>
    </row>
    <row r="153" spans="1:24" ht="19.899999999999999" customHeight="1" x14ac:dyDescent="0.15">
      <c r="A153" s="101">
        <f>IF(AND($I149="する",ISBLANK($I153)), 1001, 0)</f>
        <v>0</v>
      </c>
      <c r="B153" s="101"/>
      <c r="C153" s="120"/>
      <c r="D153" s="121">
        <v>3</v>
      </c>
      <c r="E153" s="100" t="s">
        <v>1</v>
      </c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19"/>
    </row>
    <row r="154" spans="1:24" ht="19.899999999999999" customHeight="1" x14ac:dyDescent="0.15">
      <c r="A154" s="101"/>
      <c r="B154" s="101"/>
      <c r="C154" s="120"/>
      <c r="D154" s="121"/>
      <c r="E154" s="118"/>
      <c r="F154" s="118"/>
      <c r="G154" s="118"/>
      <c r="H154" s="118"/>
      <c r="I154" s="128"/>
      <c r="J154" s="124" t="s">
        <v>12</v>
      </c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19"/>
    </row>
    <row r="155" spans="1:24" ht="19.899999999999999" customHeight="1" x14ac:dyDescent="0.15">
      <c r="A155" s="101"/>
      <c r="B155" s="101"/>
      <c r="C155" s="120"/>
      <c r="D155" s="121">
        <v>4</v>
      </c>
      <c r="E155" s="100" t="s">
        <v>275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119"/>
    </row>
    <row r="156" spans="1:24" ht="19.899999999999999" customHeight="1" x14ac:dyDescent="0.15">
      <c r="A156" s="101"/>
      <c r="B156" s="101"/>
      <c r="C156" s="120"/>
      <c r="D156" s="121"/>
      <c r="E156" s="118"/>
      <c r="F156" s="118"/>
      <c r="G156" s="118"/>
      <c r="H156" s="118"/>
      <c r="I156" s="128"/>
      <c r="J156" s="124" t="s">
        <v>10</v>
      </c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19"/>
    </row>
    <row r="157" spans="1:24" ht="19.899999999999999" customHeight="1" x14ac:dyDescent="0.15">
      <c r="A157" s="101">
        <f>IF(AND($I149="する",ISBLANK($I157)), 1001, 0)</f>
        <v>0</v>
      </c>
      <c r="B157" s="101"/>
      <c r="C157" s="120"/>
      <c r="D157" s="121">
        <v>5</v>
      </c>
      <c r="E157" s="100" t="s">
        <v>276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119"/>
    </row>
    <row r="158" spans="1:24" ht="19.899999999999999" customHeight="1" x14ac:dyDescent="0.15">
      <c r="A158" s="101"/>
      <c r="B158" s="101"/>
      <c r="C158" s="126"/>
      <c r="D158" s="118"/>
      <c r="E158" s="118"/>
      <c r="F158" s="118"/>
      <c r="G158" s="118"/>
      <c r="H158" s="118"/>
      <c r="I158" s="128"/>
      <c r="J158" s="124" t="s">
        <v>11</v>
      </c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19"/>
    </row>
    <row r="159" spans="1:24" ht="19.899999999999999" customHeight="1" x14ac:dyDescent="0.15">
      <c r="A159" s="101">
        <f>IF(AND($I149="する",NOT(AND(I159&lt;&gt;"",ISNUMBER(VALUE(SUBSTITUTE(I159,"-","")))))), 1001, 0)</f>
        <v>0</v>
      </c>
      <c r="B159" s="101"/>
      <c r="C159" s="120"/>
      <c r="D159" s="121">
        <v>6</v>
      </c>
      <c r="E159" s="100" t="s">
        <v>6</v>
      </c>
      <c r="I159" s="32"/>
      <c r="J159" s="32"/>
      <c r="K159" s="32"/>
      <c r="L159" s="32"/>
      <c r="M159" s="32"/>
      <c r="N159" s="122"/>
      <c r="O159" s="122"/>
      <c r="P159" s="122"/>
      <c r="Q159" s="122"/>
      <c r="R159" s="122"/>
      <c r="S159" s="122"/>
      <c r="T159" s="122"/>
      <c r="U159" s="122"/>
      <c r="V159" s="122"/>
      <c r="W159" s="119"/>
    </row>
    <row r="160" spans="1:24" ht="19.899999999999999" customHeight="1" x14ac:dyDescent="0.15">
      <c r="A160" s="101"/>
      <c r="B160" s="101"/>
      <c r="C160" s="126"/>
      <c r="D160" s="118"/>
      <c r="E160" s="118"/>
      <c r="F160" s="118"/>
      <c r="G160" s="118"/>
      <c r="H160" s="118"/>
      <c r="I160" s="128"/>
      <c r="J160" s="124" t="s">
        <v>310</v>
      </c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19"/>
    </row>
    <row r="161" spans="1:24" ht="19.899999999999999" customHeight="1" x14ac:dyDescent="0.15">
      <c r="A161" s="101">
        <f>IF(AND($I149="する",AND(I161&lt;&gt;"",NOT(ISNUMBER(VALUE(SUBSTITUTE(I161,"-","")))))), 1001, 0)</f>
        <v>0</v>
      </c>
      <c r="B161" s="101"/>
      <c r="C161" s="120"/>
      <c r="D161" s="121">
        <v>7</v>
      </c>
      <c r="E161" s="100" t="s">
        <v>7</v>
      </c>
      <c r="I161" s="32"/>
      <c r="J161" s="32"/>
      <c r="K161" s="32"/>
      <c r="L161" s="32"/>
      <c r="M161" s="32"/>
      <c r="N161" s="122"/>
      <c r="O161" s="122"/>
      <c r="P161" s="122"/>
      <c r="Q161" s="122"/>
      <c r="R161" s="122"/>
      <c r="S161" s="122"/>
      <c r="T161" s="122"/>
      <c r="U161" s="122"/>
      <c r="V161" s="122"/>
      <c r="W161" s="119"/>
    </row>
    <row r="162" spans="1:24" ht="19.899999999999999" customHeight="1" x14ac:dyDescent="0.15">
      <c r="A162" s="101"/>
      <c r="B162" s="101"/>
      <c r="C162" s="126"/>
      <c r="D162" s="118"/>
      <c r="E162" s="118"/>
      <c r="F162" s="118"/>
      <c r="G162" s="118"/>
      <c r="H162" s="118"/>
      <c r="I162" s="128"/>
      <c r="J162" s="124" t="s">
        <v>301</v>
      </c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19"/>
    </row>
    <row r="163" spans="1:24" ht="15" customHeight="1" x14ac:dyDescent="0.15">
      <c r="A163" s="101"/>
      <c r="B163" s="101"/>
      <c r="C163" s="137"/>
      <c r="D163" s="138"/>
      <c r="E163" s="138"/>
      <c r="F163" s="138"/>
      <c r="G163" s="138"/>
      <c r="H163" s="138"/>
      <c r="I163" s="157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40"/>
    </row>
    <row r="164" spans="1:24" ht="15" customHeight="1" x14ac:dyDescent="0.15">
      <c r="A164" s="101"/>
      <c r="B164" s="101"/>
      <c r="C164" s="118"/>
      <c r="D164" s="118"/>
      <c r="E164" s="118"/>
      <c r="F164" s="118"/>
      <c r="G164" s="118"/>
      <c r="H164" s="118"/>
      <c r="I164" s="141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18"/>
    </row>
    <row r="165" spans="1:24" ht="15" customHeight="1" x14ac:dyDescent="0.15">
      <c r="A165" s="161"/>
      <c r="B165" s="101"/>
      <c r="C165" s="118"/>
      <c r="D165" s="118"/>
      <c r="E165" s="118"/>
      <c r="F165" s="118"/>
      <c r="G165" s="118"/>
      <c r="H165" s="118"/>
      <c r="I165" s="142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</row>
    <row r="166" spans="1:24" ht="19.899999999999999" customHeight="1" x14ac:dyDescent="0.15">
      <c r="A166" s="161"/>
      <c r="B166" s="101"/>
      <c r="C166" s="143" t="s">
        <v>22</v>
      </c>
      <c r="D166" s="144"/>
      <c r="E166" s="144"/>
      <c r="F166" s="144"/>
      <c r="G166" s="144"/>
      <c r="H166" s="145"/>
      <c r="I166" s="164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1:24" ht="19.899999999999999" hidden="1" customHeight="1" x14ac:dyDescent="0.15">
      <c r="A167" s="161"/>
      <c r="B167" s="101"/>
      <c r="C167" s="166"/>
      <c r="D167" s="167"/>
      <c r="E167" s="167"/>
      <c r="F167" s="167"/>
      <c r="G167" s="167"/>
      <c r="H167" s="167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9"/>
    </row>
    <row r="168" spans="1:24" ht="15" customHeight="1" x14ac:dyDescent="0.15">
      <c r="A168" s="161"/>
      <c r="B168" s="101"/>
      <c r="C168" s="114"/>
      <c r="D168" s="115"/>
      <c r="E168" s="115"/>
      <c r="F168" s="115"/>
      <c r="G168" s="115"/>
      <c r="H168" s="115"/>
      <c r="I168" s="170"/>
      <c r="J168" s="118"/>
      <c r="K168" s="118"/>
      <c r="L168" s="118"/>
      <c r="M168" s="118"/>
      <c r="N168" s="170"/>
      <c r="O168" s="118"/>
      <c r="P168" s="118"/>
      <c r="Q168" s="170"/>
      <c r="R168" s="118"/>
      <c r="S168" s="118"/>
      <c r="T168" s="171"/>
      <c r="U168" s="118"/>
      <c r="V168" s="118"/>
      <c r="W168" s="119"/>
      <c r="X168" s="118"/>
    </row>
    <row r="169" spans="1:24" ht="19.899999999999999" customHeight="1" x14ac:dyDescent="0.15">
      <c r="A169" s="161"/>
      <c r="B169" s="101"/>
      <c r="C169" s="120"/>
      <c r="D169" s="121">
        <v>1</v>
      </c>
      <c r="E169" s="172" t="s">
        <v>280</v>
      </c>
      <c r="F169" s="172"/>
      <c r="G169" s="172"/>
      <c r="H169" s="172"/>
      <c r="I169" s="173"/>
      <c r="W169" s="119"/>
      <c r="X169" s="118"/>
    </row>
    <row r="170" spans="1:24" ht="19.899999999999999" customHeight="1" x14ac:dyDescent="0.15">
      <c r="A170" s="161">
        <f>IF(ISBLANK($I170), 1001, 0)</f>
        <v>1001</v>
      </c>
      <c r="B170" s="101"/>
      <c r="C170" s="120"/>
      <c r="D170" s="121"/>
      <c r="E170" s="174" t="s">
        <v>281</v>
      </c>
      <c r="F170" s="175"/>
      <c r="G170" s="175"/>
      <c r="H170" s="176"/>
      <c r="I170" s="76"/>
      <c r="J170" s="77"/>
      <c r="K170" s="77"/>
      <c r="L170" s="77"/>
      <c r="M170" s="78"/>
      <c r="N170" s="122" t="s">
        <v>279</v>
      </c>
      <c r="O170" s="122"/>
      <c r="P170" s="122"/>
      <c r="Q170" s="122"/>
      <c r="R170" s="122"/>
      <c r="S170" s="122"/>
      <c r="T170" s="122"/>
      <c r="U170" s="122"/>
      <c r="V170" s="122"/>
      <c r="W170" s="127"/>
      <c r="X170" s="118"/>
    </row>
    <row r="171" spans="1:24" ht="19.899999999999999" customHeight="1" x14ac:dyDescent="0.15">
      <c r="A171" s="161">
        <f>IF(ISBLANK($I171), 1001, 0)</f>
        <v>1001</v>
      </c>
      <c r="B171" s="101"/>
      <c r="C171" s="120"/>
      <c r="D171" s="121"/>
      <c r="E171" s="177" t="s">
        <v>283</v>
      </c>
      <c r="F171" s="178"/>
      <c r="G171" s="178"/>
      <c r="H171" s="179"/>
      <c r="I171" s="79"/>
      <c r="J171" s="80"/>
      <c r="K171" s="80"/>
      <c r="L171" s="80"/>
      <c r="M171" s="81"/>
      <c r="N171" s="122" t="s">
        <v>279</v>
      </c>
      <c r="O171" s="122"/>
      <c r="P171" s="122"/>
      <c r="Q171" s="122"/>
      <c r="R171" s="122"/>
      <c r="S171" s="122"/>
      <c r="T171" s="122"/>
      <c r="U171" s="122"/>
      <c r="V171" s="122"/>
      <c r="W171" s="119"/>
      <c r="X171" s="118"/>
    </row>
    <row r="172" spans="1:24" ht="19.899999999999999" customHeight="1" x14ac:dyDescent="0.15">
      <c r="A172" s="161"/>
      <c r="B172" s="101"/>
      <c r="C172" s="120"/>
      <c r="D172" s="121"/>
      <c r="E172" s="180" t="s">
        <v>282</v>
      </c>
      <c r="F172" s="181"/>
      <c r="G172" s="181"/>
      <c r="H172" s="182"/>
      <c r="I172" s="183">
        <f>SUM(I170+I171)</f>
        <v>0</v>
      </c>
      <c r="J172" s="184"/>
      <c r="K172" s="184"/>
      <c r="L172" s="184"/>
      <c r="M172" s="185"/>
      <c r="N172" s="122" t="s">
        <v>279</v>
      </c>
      <c r="O172" s="122"/>
      <c r="P172" s="122"/>
      <c r="Q172" s="122"/>
      <c r="R172" s="122"/>
      <c r="S172" s="122"/>
      <c r="T172" s="122"/>
      <c r="U172" s="122"/>
      <c r="V172" s="122"/>
      <c r="W172" s="127"/>
      <c r="X172" s="118"/>
    </row>
    <row r="173" spans="1:24" ht="19.899999999999999" customHeight="1" x14ac:dyDescent="0.15">
      <c r="A173" s="161"/>
      <c r="B173" s="101"/>
      <c r="C173" s="120"/>
      <c r="D173" s="121"/>
      <c r="E173" s="118"/>
      <c r="F173" s="118"/>
      <c r="G173" s="118"/>
      <c r="H173" s="118"/>
      <c r="I173" s="186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27"/>
      <c r="X173" s="118"/>
    </row>
    <row r="174" spans="1:24" ht="19.899999999999999" customHeight="1" x14ac:dyDescent="0.15">
      <c r="A174" s="161"/>
      <c r="B174" s="101"/>
      <c r="C174" s="114"/>
      <c r="D174" s="187">
        <v>2</v>
      </c>
      <c r="E174" s="188" t="s">
        <v>23</v>
      </c>
      <c r="F174" s="188"/>
      <c r="G174" s="188"/>
      <c r="H174" s="188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19"/>
      <c r="X174" s="118"/>
    </row>
    <row r="175" spans="1:24" ht="19.899999999999999" customHeight="1" x14ac:dyDescent="0.15">
      <c r="A175" s="161">
        <f>IF(COUNTBLANK(I176:I181)+COUNTBLANK(L176:L181)+COUNTBLANK(Q178:Q181)&gt;0, 1001, 0)</f>
        <v>1001</v>
      </c>
      <c r="B175" s="356"/>
      <c r="C175" s="114"/>
      <c r="D175" s="187"/>
      <c r="E175" s="189" t="s">
        <v>284</v>
      </c>
      <c r="F175" s="189"/>
      <c r="G175" s="189"/>
      <c r="H175" s="189"/>
      <c r="I175" s="190" t="s">
        <v>314</v>
      </c>
      <c r="J175" s="191"/>
      <c r="K175" s="192"/>
      <c r="L175" s="193" t="s">
        <v>315</v>
      </c>
      <c r="M175" s="194"/>
      <c r="N175" s="194"/>
      <c r="O175" s="194"/>
      <c r="P175" s="195"/>
      <c r="Q175" s="196" t="s">
        <v>316</v>
      </c>
      <c r="R175" s="197"/>
      <c r="S175" s="197"/>
      <c r="T175" s="197"/>
      <c r="U175" s="197"/>
      <c r="V175" s="198"/>
      <c r="W175" s="119"/>
      <c r="X175" s="118"/>
    </row>
    <row r="176" spans="1:24" ht="19.899999999999999" customHeight="1" x14ac:dyDescent="0.15">
      <c r="A176" s="161"/>
      <c r="B176" s="101"/>
      <c r="C176" s="114"/>
      <c r="E176" s="189"/>
      <c r="F176" s="189"/>
      <c r="G176" s="189"/>
      <c r="H176" s="189"/>
      <c r="I176" s="45"/>
      <c r="J176" s="46"/>
      <c r="K176" s="199" t="s">
        <v>317</v>
      </c>
      <c r="L176" s="45"/>
      <c r="M176" s="59"/>
      <c r="N176" s="59"/>
      <c r="O176" s="59"/>
      <c r="P176" s="169" t="s">
        <v>317</v>
      </c>
      <c r="Q176" s="200"/>
      <c r="R176" s="201"/>
      <c r="S176" s="201"/>
      <c r="T176" s="201"/>
      <c r="U176" s="201"/>
      <c r="V176" s="202"/>
      <c r="W176" s="149"/>
      <c r="X176" s="118"/>
    </row>
    <row r="177" spans="1:24" ht="19.899999999999999" customHeight="1" x14ac:dyDescent="0.15">
      <c r="A177" s="161"/>
      <c r="B177" s="101"/>
      <c r="C177" s="114"/>
      <c r="D177" s="121"/>
      <c r="E177" s="189"/>
      <c r="F177" s="189"/>
      <c r="G177" s="189"/>
      <c r="H177" s="189"/>
      <c r="I177" s="57"/>
      <c r="J177" s="58"/>
      <c r="K177" s="203" t="s">
        <v>318</v>
      </c>
      <c r="L177" s="57"/>
      <c r="M177" s="60"/>
      <c r="N177" s="60"/>
      <c r="O177" s="60"/>
      <c r="P177" s="204" t="s">
        <v>318</v>
      </c>
      <c r="Q177" s="205"/>
      <c r="R177" s="206"/>
      <c r="S177" s="206"/>
      <c r="T177" s="206"/>
      <c r="U177" s="206"/>
      <c r="V177" s="207"/>
      <c r="W177" s="149"/>
      <c r="X177" s="118"/>
    </row>
    <row r="178" spans="1:24" ht="19.899999999999999" customHeight="1" x14ac:dyDescent="0.15">
      <c r="A178" s="161"/>
      <c r="B178" s="101"/>
      <c r="C178" s="114"/>
      <c r="D178" s="121"/>
      <c r="E178" s="208" t="s">
        <v>24</v>
      </c>
      <c r="F178" s="208"/>
      <c r="G178" s="208"/>
      <c r="H178" s="208"/>
      <c r="I178" s="42"/>
      <c r="J178" s="47"/>
      <c r="K178" s="48"/>
      <c r="L178" s="42"/>
      <c r="M178" s="47"/>
      <c r="N178" s="47"/>
      <c r="O178" s="47"/>
      <c r="P178" s="48"/>
      <c r="Q178" s="42"/>
      <c r="R178" s="43"/>
      <c r="S178" s="43"/>
      <c r="T178" s="43"/>
      <c r="U178" s="43"/>
      <c r="V178" s="44"/>
      <c r="W178" s="149"/>
      <c r="X178" s="118"/>
    </row>
    <row r="179" spans="1:24" ht="19.899999999999999" customHeight="1" x14ac:dyDescent="0.15">
      <c r="A179" s="161"/>
      <c r="B179" s="101"/>
      <c r="C179" s="114"/>
      <c r="D179" s="121"/>
      <c r="E179" s="209" t="s">
        <v>25</v>
      </c>
      <c r="F179" s="209"/>
      <c r="G179" s="209"/>
      <c r="H179" s="209"/>
      <c r="I179" s="34"/>
      <c r="J179" s="40"/>
      <c r="K179" s="41"/>
      <c r="L179" s="34"/>
      <c r="M179" s="40"/>
      <c r="N179" s="40"/>
      <c r="O179" s="40"/>
      <c r="P179" s="41"/>
      <c r="Q179" s="34"/>
      <c r="R179" s="35"/>
      <c r="S179" s="35"/>
      <c r="T179" s="35"/>
      <c r="U179" s="35"/>
      <c r="V179" s="36"/>
      <c r="W179" s="149"/>
      <c r="X179" s="118"/>
    </row>
    <row r="180" spans="1:24" ht="19.899999999999999" customHeight="1" x14ac:dyDescent="0.15">
      <c r="A180" s="161"/>
      <c r="B180" s="101"/>
      <c r="C180" s="114"/>
      <c r="D180" s="121"/>
      <c r="E180" s="209" t="s">
        <v>26</v>
      </c>
      <c r="F180" s="209"/>
      <c r="G180" s="209"/>
      <c r="H180" s="209"/>
      <c r="I180" s="34"/>
      <c r="J180" s="40"/>
      <c r="K180" s="41"/>
      <c r="L180" s="34"/>
      <c r="M180" s="40"/>
      <c r="N180" s="40"/>
      <c r="O180" s="40"/>
      <c r="P180" s="41"/>
      <c r="Q180" s="34"/>
      <c r="R180" s="35"/>
      <c r="S180" s="35"/>
      <c r="T180" s="35"/>
      <c r="U180" s="35"/>
      <c r="V180" s="36"/>
      <c r="W180" s="149"/>
      <c r="X180" s="118"/>
    </row>
    <row r="181" spans="1:24" ht="19.899999999999999" customHeight="1" thickBot="1" x14ac:dyDescent="0.2">
      <c r="A181" s="161"/>
      <c r="B181" s="101"/>
      <c r="C181" s="114"/>
      <c r="D181" s="121"/>
      <c r="E181" s="210" t="s">
        <v>307</v>
      </c>
      <c r="F181" s="210"/>
      <c r="G181" s="210"/>
      <c r="H181" s="210"/>
      <c r="I181" s="37"/>
      <c r="J181" s="38"/>
      <c r="K181" s="39"/>
      <c r="L181" s="37"/>
      <c r="M181" s="38"/>
      <c r="N181" s="38"/>
      <c r="O181" s="38"/>
      <c r="P181" s="39"/>
      <c r="Q181" s="37"/>
      <c r="R181" s="38"/>
      <c r="S181" s="38"/>
      <c r="T181" s="38"/>
      <c r="U181" s="38"/>
      <c r="V181" s="39"/>
      <c r="W181" s="149"/>
      <c r="X181" s="118"/>
    </row>
    <row r="182" spans="1:24" ht="19.899999999999999" customHeight="1" thickTop="1" x14ac:dyDescent="0.15">
      <c r="A182" s="161"/>
      <c r="B182" s="101"/>
      <c r="C182" s="114"/>
      <c r="D182" s="121"/>
      <c r="E182" s="211" t="s">
        <v>27</v>
      </c>
      <c r="F182" s="212"/>
      <c r="G182" s="212"/>
      <c r="H182" s="213"/>
      <c r="I182" s="214">
        <f>SUM(I178:K181)</f>
        <v>0</v>
      </c>
      <c r="J182" s="215"/>
      <c r="K182" s="216"/>
      <c r="L182" s="214">
        <f>SUM(L178:P181)</f>
        <v>0</v>
      </c>
      <c r="M182" s="215"/>
      <c r="N182" s="215"/>
      <c r="O182" s="215"/>
      <c r="P182" s="216"/>
      <c r="Q182" s="214">
        <f>SUM(Q178:T181)</f>
        <v>0</v>
      </c>
      <c r="R182" s="217"/>
      <c r="S182" s="217"/>
      <c r="T182" s="217"/>
      <c r="U182" s="217"/>
      <c r="V182" s="218"/>
      <c r="W182" s="149"/>
      <c r="X182" s="118"/>
    </row>
    <row r="183" spans="1:24" ht="19.899999999999999" customHeight="1" x14ac:dyDescent="0.15">
      <c r="A183" s="161"/>
      <c r="B183" s="101"/>
      <c r="C183" s="120"/>
      <c r="D183" s="121"/>
      <c r="E183" s="219" t="s">
        <v>319</v>
      </c>
      <c r="F183" s="220" t="str">
        <f>日付例&amp;"　年月日を入力してください。"</f>
        <v>例)2023/4/1、R5/4/1　年月日を入力してください。</v>
      </c>
      <c r="G183" s="219"/>
      <c r="H183" s="220"/>
      <c r="I183" s="221"/>
      <c r="L183" s="221"/>
      <c r="Q183" s="221"/>
      <c r="W183" s="149"/>
      <c r="X183" s="118"/>
    </row>
    <row r="184" spans="1:24" ht="19.899999999999999" customHeight="1" x14ac:dyDescent="0.15">
      <c r="A184" s="161"/>
      <c r="B184" s="101"/>
      <c r="C184" s="137"/>
      <c r="D184" s="138"/>
      <c r="E184" s="138"/>
      <c r="F184" s="138"/>
      <c r="G184" s="138"/>
      <c r="H184" s="138"/>
      <c r="I184" s="138"/>
      <c r="J184" s="139"/>
      <c r="K184" s="139"/>
      <c r="L184" s="139"/>
      <c r="M184" s="157"/>
      <c r="N184" s="139"/>
      <c r="O184" s="139"/>
      <c r="P184" s="139"/>
      <c r="Q184" s="139"/>
      <c r="R184" s="139"/>
      <c r="S184" s="139"/>
      <c r="T184" s="139"/>
      <c r="U184" s="139"/>
      <c r="V184" s="139"/>
      <c r="W184" s="222"/>
      <c r="X184" s="118"/>
    </row>
    <row r="185" spans="1:24" ht="15" customHeight="1" x14ac:dyDescent="0.15">
      <c r="A185" s="161"/>
      <c r="B185" s="101"/>
      <c r="C185" s="118"/>
      <c r="D185" s="118"/>
      <c r="E185" s="118"/>
      <c r="F185" s="118"/>
      <c r="G185" s="118"/>
      <c r="H185" s="118"/>
      <c r="I185" s="118"/>
      <c r="J185" s="142"/>
      <c r="K185" s="142"/>
      <c r="L185" s="142"/>
      <c r="M185" s="141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18"/>
    </row>
    <row r="186" spans="1:24" ht="15" customHeight="1" x14ac:dyDescent="0.15">
      <c r="A186" s="161"/>
      <c r="B186" s="101"/>
      <c r="C186" s="118"/>
      <c r="D186" s="118"/>
      <c r="E186" s="118"/>
      <c r="F186" s="118"/>
      <c r="G186" s="118"/>
      <c r="H186" s="118"/>
      <c r="I186" s="142"/>
      <c r="J186" s="118"/>
      <c r="K186" s="118"/>
      <c r="L186" s="118"/>
      <c r="M186" s="163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ht="19.899999999999999" customHeight="1" x14ac:dyDescent="0.15">
      <c r="A187" s="161"/>
      <c r="B187" s="101"/>
      <c r="C187" s="143" t="s">
        <v>241</v>
      </c>
      <c r="D187" s="144"/>
      <c r="E187" s="144"/>
      <c r="F187" s="144"/>
      <c r="G187" s="144"/>
      <c r="H187" s="144"/>
      <c r="I187" s="223"/>
      <c r="M187" s="146"/>
    </row>
    <row r="188" spans="1:24" ht="15" customHeight="1" x14ac:dyDescent="0.15">
      <c r="A188" s="161"/>
      <c r="B188" s="101"/>
      <c r="C188" s="114"/>
      <c r="D188" s="115"/>
      <c r="E188" s="115"/>
      <c r="F188" s="115"/>
      <c r="G188" s="115"/>
      <c r="H188" s="115"/>
      <c r="I188" s="115"/>
      <c r="J188" s="116"/>
      <c r="K188" s="116"/>
      <c r="L188" s="116"/>
      <c r="M188" s="148"/>
      <c r="N188" s="148"/>
      <c r="O188" s="116"/>
      <c r="P188" s="116"/>
      <c r="Q188" s="116"/>
      <c r="R188" s="116"/>
      <c r="S188" s="116"/>
      <c r="T188" s="116"/>
      <c r="U188" s="116"/>
      <c r="V188" s="116"/>
      <c r="W188" s="116"/>
      <c r="X188" s="126"/>
    </row>
    <row r="189" spans="1:24" ht="53.1" customHeight="1" x14ac:dyDescent="0.15">
      <c r="A189" s="161"/>
      <c r="B189" s="101"/>
      <c r="C189" s="114"/>
      <c r="D189" s="224" t="s">
        <v>329</v>
      </c>
      <c r="E189" s="225"/>
      <c r="F189" s="225"/>
      <c r="G189" s="225"/>
      <c r="H189" s="225"/>
      <c r="I189" s="225"/>
      <c r="J189" s="225"/>
      <c r="K189" s="225"/>
      <c r="L189" s="225"/>
      <c r="M189" s="225"/>
      <c r="N189" s="226"/>
      <c r="O189" s="225"/>
      <c r="P189" s="225"/>
      <c r="Q189" s="225"/>
      <c r="R189" s="225"/>
      <c r="S189" s="225"/>
      <c r="T189" s="225"/>
      <c r="U189" s="225"/>
      <c r="V189" s="225"/>
      <c r="W189" s="225"/>
      <c r="X189" s="126"/>
    </row>
    <row r="190" spans="1:24" ht="19.899999999999999" customHeight="1" x14ac:dyDescent="0.15">
      <c r="A190" s="161">
        <f>IF(OR(AND(TRIM(U244)&lt;&gt;"",TRIM(V244)=""),AND(TRIM(U245)&lt;&gt;"",TRIM(V245)="")), 1001, 0)</f>
        <v>0</v>
      </c>
      <c r="B190" s="356"/>
      <c r="C190" s="114"/>
      <c r="D190" s="227" t="s">
        <v>183</v>
      </c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142"/>
      <c r="X190" s="126"/>
    </row>
    <row r="191" spans="1:24" ht="30" customHeight="1" x14ac:dyDescent="0.15">
      <c r="A191" s="161">
        <f>IF(OR(COUNTIF(AA319:AA328,"&gt;1"),AA319&lt;1),1001, 0)</f>
        <v>1001</v>
      </c>
      <c r="B191" s="356"/>
      <c r="C191" s="114"/>
      <c r="D191" s="228" t="s">
        <v>265</v>
      </c>
      <c r="E191" s="229" t="s">
        <v>244</v>
      </c>
      <c r="F191" s="230"/>
      <c r="G191" s="231" t="s">
        <v>242</v>
      </c>
      <c r="H191" s="232"/>
      <c r="I191" s="232"/>
      <c r="J191" s="233"/>
      <c r="K191" s="234" t="s">
        <v>264</v>
      </c>
      <c r="L191" s="235" t="s">
        <v>277</v>
      </c>
      <c r="N191" s="228" t="s">
        <v>265</v>
      </c>
      <c r="O191" s="229" t="s">
        <v>244</v>
      </c>
      <c r="P191" s="236"/>
      <c r="Q191" s="231" t="s">
        <v>242</v>
      </c>
      <c r="R191" s="232"/>
      <c r="S191" s="232"/>
      <c r="T191" s="232"/>
      <c r="U191" s="237" t="s">
        <v>278</v>
      </c>
      <c r="V191" s="235" t="s">
        <v>277</v>
      </c>
      <c r="X191" s="126"/>
    </row>
    <row r="192" spans="1:24" ht="19.899999999999999" customHeight="1" x14ac:dyDescent="0.15">
      <c r="A192" s="161"/>
      <c r="B192" s="101"/>
      <c r="C192" s="114"/>
      <c r="D192" s="238">
        <v>1</v>
      </c>
      <c r="E192" s="239" t="s">
        <v>243</v>
      </c>
      <c r="F192" s="239"/>
      <c r="G192" s="240" t="s">
        <v>28</v>
      </c>
      <c r="H192" s="240"/>
      <c r="I192" s="240"/>
      <c r="J192" s="240"/>
      <c r="K192" s="20"/>
      <c r="L192" s="241"/>
      <c r="N192" s="238">
        <v>63</v>
      </c>
      <c r="O192" s="242" t="s">
        <v>255</v>
      </c>
      <c r="P192" s="242"/>
      <c r="Q192" s="240" t="s">
        <v>80</v>
      </c>
      <c r="R192" s="240"/>
      <c r="S192" s="240"/>
      <c r="T192" s="240"/>
      <c r="U192" s="20"/>
      <c r="V192" s="241"/>
      <c r="X192" s="126"/>
    </row>
    <row r="193" spans="2:24" ht="19.899999999999999" customHeight="1" x14ac:dyDescent="0.15">
      <c r="B193" s="149"/>
      <c r="D193" s="244">
        <v>2</v>
      </c>
      <c r="E193" s="245"/>
      <c r="F193" s="245"/>
      <c r="G193" s="246" t="s">
        <v>29</v>
      </c>
      <c r="H193" s="246"/>
      <c r="I193" s="246"/>
      <c r="J193" s="246"/>
      <c r="K193" s="21"/>
      <c r="L193" s="241"/>
      <c r="N193" s="244">
        <v>64</v>
      </c>
      <c r="O193" s="247"/>
      <c r="P193" s="247"/>
      <c r="Q193" s="246" t="s">
        <v>81</v>
      </c>
      <c r="R193" s="246"/>
      <c r="S193" s="246"/>
      <c r="T193" s="246"/>
      <c r="U193" s="21"/>
      <c r="V193" s="26"/>
      <c r="X193" s="248"/>
    </row>
    <row r="194" spans="2:24" ht="19.899999999999999" customHeight="1" x14ac:dyDescent="0.15">
      <c r="B194" s="149"/>
      <c r="D194" s="244">
        <v>3</v>
      </c>
      <c r="E194" s="245"/>
      <c r="F194" s="245"/>
      <c r="G194" s="246" t="s">
        <v>30</v>
      </c>
      <c r="H194" s="246"/>
      <c r="I194" s="246"/>
      <c r="J194" s="246"/>
      <c r="K194" s="21"/>
      <c r="L194" s="241"/>
      <c r="N194" s="244">
        <v>65</v>
      </c>
      <c r="O194" s="247"/>
      <c r="P194" s="247"/>
      <c r="Q194" s="246" t="s">
        <v>82</v>
      </c>
      <c r="R194" s="246"/>
      <c r="S194" s="246"/>
      <c r="T194" s="246"/>
      <c r="U194" s="21"/>
      <c r="V194" s="241"/>
      <c r="X194" s="248"/>
    </row>
    <row r="195" spans="2:24" ht="19.899999999999999" customHeight="1" x14ac:dyDescent="0.15">
      <c r="B195" s="149"/>
      <c r="D195" s="244">
        <v>4</v>
      </c>
      <c r="E195" s="245"/>
      <c r="F195" s="245"/>
      <c r="G195" s="246" t="s">
        <v>31</v>
      </c>
      <c r="H195" s="246"/>
      <c r="I195" s="246"/>
      <c r="J195" s="246"/>
      <c r="K195" s="21"/>
      <c r="L195" s="241"/>
      <c r="N195" s="244">
        <v>66</v>
      </c>
      <c r="O195" s="247"/>
      <c r="P195" s="247"/>
      <c r="Q195" s="246" t="s">
        <v>83</v>
      </c>
      <c r="R195" s="246"/>
      <c r="S195" s="246"/>
      <c r="T195" s="246"/>
      <c r="U195" s="21"/>
      <c r="V195" s="241"/>
      <c r="X195" s="248"/>
    </row>
    <row r="196" spans="2:24" ht="19.899999999999999" customHeight="1" x14ac:dyDescent="0.15">
      <c r="B196" s="149"/>
      <c r="D196" s="244">
        <v>5</v>
      </c>
      <c r="E196" s="245"/>
      <c r="F196" s="245"/>
      <c r="G196" s="246" t="s">
        <v>32</v>
      </c>
      <c r="H196" s="246"/>
      <c r="I196" s="246"/>
      <c r="J196" s="246"/>
      <c r="K196" s="21"/>
      <c r="L196" s="241"/>
      <c r="N196" s="244">
        <v>67</v>
      </c>
      <c r="O196" s="247"/>
      <c r="P196" s="247"/>
      <c r="Q196" s="246" t="s">
        <v>84</v>
      </c>
      <c r="R196" s="246"/>
      <c r="S196" s="246"/>
      <c r="T196" s="246"/>
      <c r="U196" s="21"/>
      <c r="V196" s="241"/>
      <c r="W196" s="149"/>
    </row>
    <row r="197" spans="2:24" ht="19.899999999999999" customHeight="1" x14ac:dyDescent="0.15">
      <c r="B197" s="149"/>
      <c r="D197" s="244">
        <v>6</v>
      </c>
      <c r="E197" s="245"/>
      <c r="F197" s="245"/>
      <c r="G197" s="246" t="s">
        <v>33</v>
      </c>
      <c r="H197" s="246"/>
      <c r="I197" s="246"/>
      <c r="J197" s="246"/>
      <c r="K197" s="21"/>
      <c r="L197" s="241"/>
      <c r="N197" s="244">
        <v>68</v>
      </c>
      <c r="O197" s="247"/>
      <c r="P197" s="247"/>
      <c r="Q197" s="246" t="s">
        <v>85</v>
      </c>
      <c r="R197" s="246"/>
      <c r="S197" s="246"/>
      <c r="T197" s="246"/>
      <c r="U197" s="21"/>
      <c r="V197" s="26"/>
      <c r="W197" s="149"/>
    </row>
    <row r="198" spans="2:24" ht="19.899999999999999" customHeight="1" x14ac:dyDescent="0.15">
      <c r="B198" s="149"/>
      <c r="D198" s="244">
        <v>7</v>
      </c>
      <c r="E198" s="245"/>
      <c r="F198" s="245"/>
      <c r="G198" s="246" t="s">
        <v>34</v>
      </c>
      <c r="H198" s="246"/>
      <c r="I198" s="246"/>
      <c r="J198" s="246"/>
      <c r="K198" s="21"/>
      <c r="L198" s="241"/>
      <c r="N198" s="244">
        <v>69</v>
      </c>
      <c r="O198" s="247"/>
      <c r="P198" s="247"/>
      <c r="Q198" s="246" t="s">
        <v>86</v>
      </c>
      <c r="R198" s="246"/>
      <c r="S198" s="246"/>
      <c r="T198" s="246"/>
      <c r="U198" s="21"/>
      <c r="V198" s="241"/>
      <c r="W198" s="149"/>
    </row>
    <row r="199" spans="2:24" ht="19.899999999999999" customHeight="1" x14ac:dyDescent="0.15">
      <c r="B199" s="149"/>
      <c r="D199" s="249">
        <v>8</v>
      </c>
      <c r="E199" s="250"/>
      <c r="F199" s="250"/>
      <c r="G199" s="251" t="s">
        <v>35</v>
      </c>
      <c r="H199" s="251"/>
      <c r="I199" s="251"/>
      <c r="J199" s="251"/>
      <c r="K199" s="22"/>
      <c r="L199" s="252"/>
      <c r="N199" s="244">
        <v>70</v>
      </c>
      <c r="O199" s="247"/>
      <c r="P199" s="247"/>
      <c r="Q199" s="246" t="s">
        <v>87</v>
      </c>
      <c r="R199" s="246"/>
      <c r="S199" s="246"/>
      <c r="T199" s="246"/>
      <c r="U199" s="21"/>
      <c r="V199" s="241"/>
      <c r="W199" s="149"/>
    </row>
    <row r="200" spans="2:24" ht="19.899999999999999" customHeight="1" x14ac:dyDescent="0.15">
      <c r="B200" s="149"/>
      <c r="D200" s="253">
        <v>9</v>
      </c>
      <c r="E200" s="254" t="s">
        <v>245</v>
      </c>
      <c r="F200" s="254"/>
      <c r="G200" s="255" t="s">
        <v>36</v>
      </c>
      <c r="H200" s="255"/>
      <c r="I200" s="255"/>
      <c r="J200" s="255"/>
      <c r="K200" s="20"/>
      <c r="L200" s="256"/>
      <c r="N200" s="244">
        <v>71</v>
      </c>
      <c r="O200" s="247"/>
      <c r="P200" s="247"/>
      <c r="Q200" s="246" t="s">
        <v>88</v>
      </c>
      <c r="R200" s="246"/>
      <c r="S200" s="246"/>
      <c r="T200" s="246"/>
      <c r="U200" s="21"/>
      <c r="V200" s="241"/>
      <c r="W200" s="149"/>
    </row>
    <row r="201" spans="2:24" ht="19.899999999999999" customHeight="1" x14ac:dyDescent="0.15">
      <c r="B201" s="149"/>
      <c r="D201" s="244">
        <v>10</v>
      </c>
      <c r="E201" s="245"/>
      <c r="F201" s="245"/>
      <c r="G201" s="246" t="s">
        <v>37</v>
      </c>
      <c r="H201" s="246"/>
      <c r="I201" s="246"/>
      <c r="J201" s="246"/>
      <c r="K201" s="21"/>
      <c r="L201" s="241"/>
      <c r="N201" s="244">
        <v>72</v>
      </c>
      <c r="O201" s="247"/>
      <c r="P201" s="247"/>
      <c r="Q201" s="246" t="s">
        <v>89</v>
      </c>
      <c r="R201" s="246"/>
      <c r="S201" s="246"/>
      <c r="T201" s="246"/>
      <c r="U201" s="21"/>
      <c r="V201" s="241"/>
      <c r="W201" s="149"/>
    </row>
    <row r="202" spans="2:24" ht="19.899999999999999" customHeight="1" x14ac:dyDescent="0.15">
      <c r="B202" s="149"/>
      <c r="D202" s="244">
        <v>11</v>
      </c>
      <c r="E202" s="245"/>
      <c r="F202" s="245"/>
      <c r="G202" s="246" t="s">
        <v>38</v>
      </c>
      <c r="H202" s="246"/>
      <c r="I202" s="246"/>
      <c r="J202" s="246"/>
      <c r="K202" s="21"/>
      <c r="L202" s="241"/>
      <c r="N202" s="244">
        <v>73</v>
      </c>
      <c r="O202" s="247"/>
      <c r="P202" s="247"/>
      <c r="Q202" s="246" t="s">
        <v>90</v>
      </c>
      <c r="R202" s="246"/>
      <c r="S202" s="246"/>
      <c r="T202" s="246"/>
      <c r="U202" s="21"/>
      <c r="V202" s="241"/>
      <c r="W202" s="149"/>
    </row>
    <row r="203" spans="2:24" ht="19.899999999999999" customHeight="1" x14ac:dyDescent="0.15">
      <c r="B203" s="149"/>
      <c r="D203" s="244">
        <v>12</v>
      </c>
      <c r="E203" s="245"/>
      <c r="F203" s="245"/>
      <c r="G203" s="246" t="s">
        <v>39</v>
      </c>
      <c r="H203" s="246"/>
      <c r="I203" s="246"/>
      <c r="J203" s="246"/>
      <c r="K203" s="21"/>
      <c r="L203" s="241"/>
      <c r="N203" s="249">
        <v>74</v>
      </c>
      <c r="O203" s="257"/>
      <c r="P203" s="257"/>
      <c r="Q203" s="251" t="s">
        <v>35</v>
      </c>
      <c r="R203" s="251"/>
      <c r="S203" s="251"/>
      <c r="T203" s="251"/>
      <c r="U203" s="22"/>
      <c r="V203" s="252"/>
      <c r="W203" s="149"/>
    </row>
    <row r="204" spans="2:24" ht="19.899999999999999" customHeight="1" x14ac:dyDescent="0.15">
      <c r="B204" s="149"/>
      <c r="D204" s="244">
        <v>13</v>
      </c>
      <c r="E204" s="245"/>
      <c r="F204" s="245"/>
      <c r="G204" s="246" t="s">
        <v>40</v>
      </c>
      <c r="H204" s="246"/>
      <c r="I204" s="246"/>
      <c r="J204" s="246"/>
      <c r="K204" s="21"/>
      <c r="L204" s="241"/>
      <c r="N204" s="253">
        <v>75</v>
      </c>
      <c r="O204" s="258" t="s">
        <v>256</v>
      </c>
      <c r="P204" s="258"/>
      <c r="Q204" s="255" t="s">
        <v>91</v>
      </c>
      <c r="R204" s="255"/>
      <c r="S204" s="255"/>
      <c r="T204" s="255"/>
      <c r="U204" s="20"/>
      <c r="V204" s="28"/>
      <c r="W204" s="149"/>
    </row>
    <row r="205" spans="2:24" ht="19.899999999999999" customHeight="1" x14ac:dyDescent="0.15">
      <c r="B205" s="149"/>
      <c r="D205" s="259">
        <v>14</v>
      </c>
      <c r="E205" s="260"/>
      <c r="F205" s="260"/>
      <c r="G205" s="261" t="s">
        <v>35</v>
      </c>
      <c r="H205" s="261"/>
      <c r="I205" s="261"/>
      <c r="J205" s="261"/>
      <c r="K205" s="23"/>
      <c r="L205" s="262"/>
      <c r="N205" s="244">
        <v>76</v>
      </c>
      <c r="O205" s="247"/>
      <c r="P205" s="247"/>
      <c r="Q205" s="246" t="s">
        <v>92</v>
      </c>
      <c r="R205" s="246"/>
      <c r="S205" s="246"/>
      <c r="T205" s="246"/>
      <c r="U205" s="21"/>
      <c r="V205" s="252"/>
      <c r="W205" s="149"/>
    </row>
    <row r="206" spans="2:24" ht="19.899999999999999" customHeight="1" x14ac:dyDescent="0.15">
      <c r="B206" s="149"/>
      <c r="D206" s="238">
        <v>15</v>
      </c>
      <c r="E206" s="239" t="s">
        <v>246</v>
      </c>
      <c r="F206" s="239"/>
      <c r="G206" s="240" t="s">
        <v>41</v>
      </c>
      <c r="H206" s="240"/>
      <c r="I206" s="240"/>
      <c r="J206" s="240"/>
      <c r="K206" s="21"/>
      <c r="L206" s="241"/>
      <c r="N206" s="244">
        <v>77</v>
      </c>
      <c r="O206" s="247"/>
      <c r="P206" s="247"/>
      <c r="Q206" s="246" t="s">
        <v>93</v>
      </c>
      <c r="R206" s="246"/>
      <c r="S206" s="246"/>
      <c r="T206" s="246"/>
      <c r="U206" s="21"/>
      <c r="V206" s="31"/>
      <c r="W206" s="149"/>
    </row>
    <row r="207" spans="2:24" ht="19.899999999999999" customHeight="1" x14ac:dyDescent="0.15">
      <c r="B207" s="149"/>
      <c r="D207" s="244">
        <v>16</v>
      </c>
      <c r="E207" s="245"/>
      <c r="F207" s="245"/>
      <c r="G207" s="246" t="s">
        <v>42</v>
      </c>
      <c r="H207" s="246"/>
      <c r="I207" s="246"/>
      <c r="J207" s="246"/>
      <c r="K207" s="21"/>
      <c r="L207" s="241"/>
      <c r="N207" s="244">
        <v>78</v>
      </c>
      <c r="O207" s="247"/>
      <c r="P207" s="247"/>
      <c r="Q207" s="246" t="s">
        <v>94</v>
      </c>
      <c r="R207" s="246"/>
      <c r="S207" s="246"/>
      <c r="T207" s="246"/>
      <c r="U207" s="21"/>
      <c r="V207" s="26"/>
      <c r="W207" s="149"/>
    </row>
    <row r="208" spans="2:24" ht="19.899999999999999" customHeight="1" x14ac:dyDescent="0.15">
      <c r="B208" s="149"/>
      <c r="D208" s="244">
        <v>17</v>
      </c>
      <c r="E208" s="245"/>
      <c r="F208" s="245"/>
      <c r="G208" s="246" t="s">
        <v>43</v>
      </c>
      <c r="H208" s="246"/>
      <c r="I208" s="246"/>
      <c r="J208" s="246"/>
      <c r="K208" s="21"/>
      <c r="L208" s="241"/>
      <c r="N208" s="244">
        <v>79</v>
      </c>
      <c r="O208" s="247"/>
      <c r="P208" s="247"/>
      <c r="Q208" s="246" t="s">
        <v>95</v>
      </c>
      <c r="R208" s="246"/>
      <c r="S208" s="246"/>
      <c r="T208" s="246"/>
      <c r="U208" s="21"/>
      <c r="V208" s="263"/>
      <c r="W208" s="149"/>
    </row>
    <row r="209" spans="2:23" ht="19.899999999999999" customHeight="1" x14ac:dyDescent="0.15">
      <c r="B209" s="149"/>
      <c r="D209" s="249">
        <v>18</v>
      </c>
      <c r="E209" s="250"/>
      <c r="F209" s="250"/>
      <c r="G209" s="251" t="s">
        <v>35</v>
      </c>
      <c r="H209" s="251"/>
      <c r="I209" s="251"/>
      <c r="J209" s="251"/>
      <c r="K209" s="22"/>
      <c r="L209" s="252"/>
      <c r="N209" s="244">
        <v>80</v>
      </c>
      <c r="O209" s="247"/>
      <c r="P209" s="247"/>
      <c r="Q209" s="246" t="s">
        <v>96</v>
      </c>
      <c r="R209" s="246"/>
      <c r="S209" s="246"/>
      <c r="T209" s="246"/>
      <c r="U209" s="21"/>
      <c r="V209" s="26"/>
      <c r="W209" s="149"/>
    </row>
    <row r="210" spans="2:23" ht="19.899999999999999" customHeight="1" x14ac:dyDescent="0.15">
      <c r="B210" s="149"/>
      <c r="D210" s="253">
        <v>19</v>
      </c>
      <c r="E210" s="254" t="s">
        <v>247</v>
      </c>
      <c r="F210" s="254"/>
      <c r="G210" s="255" t="s">
        <v>44</v>
      </c>
      <c r="H210" s="255"/>
      <c r="I210" s="255"/>
      <c r="J210" s="255"/>
      <c r="K210" s="20"/>
      <c r="L210" s="256"/>
      <c r="N210" s="259">
        <v>81</v>
      </c>
      <c r="O210" s="264"/>
      <c r="P210" s="264"/>
      <c r="Q210" s="261" t="s">
        <v>35</v>
      </c>
      <c r="R210" s="261"/>
      <c r="S210" s="261"/>
      <c r="T210" s="261"/>
      <c r="U210" s="23"/>
      <c r="V210" s="265"/>
      <c r="W210" s="149"/>
    </row>
    <row r="211" spans="2:23" ht="19.899999999999999" customHeight="1" x14ac:dyDescent="0.15">
      <c r="B211" s="149"/>
      <c r="D211" s="244">
        <v>20</v>
      </c>
      <c r="E211" s="245"/>
      <c r="F211" s="245"/>
      <c r="G211" s="246" t="s">
        <v>45</v>
      </c>
      <c r="H211" s="246"/>
      <c r="I211" s="246"/>
      <c r="J211" s="246"/>
      <c r="K211" s="21"/>
      <c r="L211" s="241"/>
      <c r="N211" s="238">
        <v>82</v>
      </c>
      <c r="O211" s="242" t="s">
        <v>257</v>
      </c>
      <c r="P211" s="242"/>
      <c r="Q211" s="240" t="s">
        <v>97</v>
      </c>
      <c r="R211" s="240"/>
      <c r="S211" s="240"/>
      <c r="T211" s="240"/>
      <c r="U211" s="21"/>
      <c r="V211" s="26"/>
      <c r="W211" s="149"/>
    </row>
    <row r="212" spans="2:23" ht="19.899999999999999" customHeight="1" x14ac:dyDescent="0.15">
      <c r="B212" s="149"/>
      <c r="D212" s="244">
        <v>21</v>
      </c>
      <c r="E212" s="245"/>
      <c r="F212" s="245"/>
      <c r="G212" s="246" t="s">
        <v>46</v>
      </c>
      <c r="H212" s="246"/>
      <c r="I212" s="246"/>
      <c r="J212" s="246"/>
      <c r="K212" s="21"/>
      <c r="L212" s="241"/>
      <c r="N212" s="244">
        <v>83</v>
      </c>
      <c r="O212" s="247"/>
      <c r="P212" s="247"/>
      <c r="Q212" s="246" t="s">
        <v>98</v>
      </c>
      <c r="R212" s="246"/>
      <c r="S212" s="246"/>
      <c r="T212" s="246"/>
      <c r="U212" s="21"/>
      <c r="V212" s="26"/>
      <c r="W212" s="149"/>
    </row>
    <row r="213" spans="2:23" ht="19.899999999999999" customHeight="1" x14ac:dyDescent="0.15">
      <c r="B213" s="149"/>
      <c r="D213" s="244">
        <v>22</v>
      </c>
      <c r="E213" s="245"/>
      <c r="F213" s="245"/>
      <c r="G213" s="246" t="s">
        <v>47</v>
      </c>
      <c r="H213" s="246"/>
      <c r="I213" s="246"/>
      <c r="J213" s="246"/>
      <c r="K213" s="21"/>
      <c r="L213" s="241"/>
      <c r="N213" s="244">
        <v>84</v>
      </c>
      <c r="O213" s="247"/>
      <c r="P213" s="247"/>
      <c r="Q213" s="246" t="s">
        <v>99</v>
      </c>
      <c r="R213" s="246"/>
      <c r="S213" s="246"/>
      <c r="T213" s="246"/>
      <c r="U213" s="21"/>
      <c r="V213" s="263"/>
      <c r="W213" s="149"/>
    </row>
    <row r="214" spans="2:23" ht="19.899999999999999" customHeight="1" x14ac:dyDescent="0.15">
      <c r="B214" s="149"/>
      <c r="D214" s="244">
        <v>23</v>
      </c>
      <c r="E214" s="245"/>
      <c r="F214" s="245"/>
      <c r="G214" s="246" t="s">
        <v>48</v>
      </c>
      <c r="H214" s="246"/>
      <c r="I214" s="246"/>
      <c r="J214" s="246"/>
      <c r="K214" s="21"/>
      <c r="L214" s="241"/>
      <c r="N214" s="249">
        <v>85</v>
      </c>
      <c r="O214" s="257"/>
      <c r="P214" s="257"/>
      <c r="Q214" s="251" t="s">
        <v>35</v>
      </c>
      <c r="R214" s="251"/>
      <c r="S214" s="251"/>
      <c r="T214" s="251"/>
      <c r="U214" s="22"/>
      <c r="V214" s="252"/>
      <c r="W214" s="149"/>
    </row>
    <row r="215" spans="2:23" ht="19.899999999999999" customHeight="1" x14ac:dyDescent="0.15">
      <c r="B215" s="149"/>
      <c r="D215" s="244">
        <v>24</v>
      </c>
      <c r="E215" s="245"/>
      <c r="F215" s="245"/>
      <c r="G215" s="246" t="s">
        <v>49</v>
      </c>
      <c r="H215" s="246"/>
      <c r="I215" s="246"/>
      <c r="J215" s="246"/>
      <c r="K215" s="21"/>
      <c r="L215" s="241"/>
      <c r="N215" s="253">
        <v>86</v>
      </c>
      <c r="O215" s="258" t="s">
        <v>258</v>
      </c>
      <c r="P215" s="258"/>
      <c r="Q215" s="255" t="s">
        <v>330</v>
      </c>
      <c r="R215" s="255"/>
      <c r="S215" s="255"/>
      <c r="T215" s="255"/>
      <c r="U215" s="20"/>
      <c r="V215" s="28"/>
      <c r="W215" s="149"/>
    </row>
    <row r="216" spans="2:23" ht="19.899999999999999" customHeight="1" x14ac:dyDescent="0.15">
      <c r="B216" s="149"/>
      <c r="D216" s="244">
        <v>25</v>
      </c>
      <c r="E216" s="245"/>
      <c r="F216" s="245"/>
      <c r="G216" s="246" t="s">
        <v>50</v>
      </c>
      <c r="H216" s="246"/>
      <c r="I216" s="246"/>
      <c r="J216" s="246"/>
      <c r="K216" s="21"/>
      <c r="L216" s="241"/>
      <c r="N216" s="244">
        <v>87</v>
      </c>
      <c r="O216" s="247"/>
      <c r="P216" s="247"/>
      <c r="Q216" s="246" t="s">
        <v>100</v>
      </c>
      <c r="R216" s="246"/>
      <c r="S216" s="246"/>
      <c r="T216" s="246"/>
      <c r="U216" s="21"/>
      <c r="V216" s="241"/>
      <c r="W216" s="149"/>
    </row>
    <row r="217" spans="2:23" ht="19.899999999999999" customHeight="1" x14ac:dyDescent="0.15">
      <c r="B217" s="149"/>
      <c r="D217" s="259">
        <v>26</v>
      </c>
      <c r="E217" s="260"/>
      <c r="F217" s="260"/>
      <c r="G217" s="261" t="s">
        <v>35</v>
      </c>
      <c r="H217" s="261"/>
      <c r="I217" s="261"/>
      <c r="J217" s="261"/>
      <c r="K217" s="23"/>
      <c r="L217" s="262"/>
      <c r="N217" s="244">
        <v>88</v>
      </c>
      <c r="O217" s="247"/>
      <c r="P217" s="247"/>
      <c r="Q217" s="246" t="s">
        <v>331</v>
      </c>
      <c r="R217" s="246"/>
      <c r="S217" s="246"/>
      <c r="T217" s="246"/>
      <c r="U217" s="21"/>
      <c r="V217" s="241"/>
      <c r="W217" s="149"/>
    </row>
    <row r="218" spans="2:23" ht="19.899999999999999" customHeight="1" x14ac:dyDescent="0.15">
      <c r="B218" s="149"/>
      <c r="D218" s="238">
        <v>27</v>
      </c>
      <c r="E218" s="239" t="s">
        <v>248</v>
      </c>
      <c r="F218" s="239"/>
      <c r="G218" s="240" t="s">
        <v>51</v>
      </c>
      <c r="H218" s="240"/>
      <c r="I218" s="240"/>
      <c r="J218" s="240"/>
      <c r="K218" s="21"/>
      <c r="L218" s="241"/>
      <c r="N218" s="244">
        <v>89</v>
      </c>
      <c r="O218" s="247"/>
      <c r="P218" s="247"/>
      <c r="Q218" s="246" t="s">
        <v>101</v>
      </c>
      <c r="R218" s="246"/>
      <c r="S218" s="246"/>
      <c r="T218" s="246"/>
      <c r="U218" s="21"/>
      <c r="V218" s="26"/>
      <c r="W218" s="149"/>
    </row>
    <row r="219" spans="2:23" ht="19.899999999999999" customHeight="1" x14ac:dyDescent="0.15">
      <c r="B219" s="149"/>
      <c r="D219" s="244">
        <v>28</v>
      </c>
      <c r="E219" s="245"/>
      <c r="F219" s="245"/>
      <c r="G219" s="246" t="s">
        <v>52</v>
      </c>
      <c r="H219" s="246"/>
      <c r="I219" s="246"/>
      <c r="J219" s="246"/>
      <c r="K219" s="21"/>
      <c r="L219" s="241"/>
      <c r="N219" s="244">
        <v>90</v>
      </c>
      <c r="O219" s="247"/>
      <c r="P219" s="247"/>
      <c r="Q219" s="246" t="s">
        <v>102</v>
      </c>
      <c r="R219" s="246"/>
      <c r="S219" s="246"/>
      <c r="T219" s="246"/>
      <c r="U219" s="21"/>
      <c r="V219" s="241"/>
      <c r="W219" s="149"/>
    </row>
    <row r="220" spans="2:23" ht="19.899999999999999" customHeight="1" x14ac:dyDescent="0.15">
      <c r="B220" s="149"/>
      <c r="D220" s="244">
        <v>29</v>
      </c>
      <c r="E220" s="245"/>
      <c r="F220" s="245"/>
      <c r="G220" s="246" t="s">
        <v>53</v>
      </c>
      <c r="H220" s="246"/>
      <c r="I220" s="246"/>
      <c r="J220" s="246"/>
      <c r="K220" s="21"/>
      <c r="L220" s="241"/>
      <c r="N220" s="259">
        <v>91</v>
      </c>
      <c r="O220" s="264"/>
      <c r="P220" s="264"/>
      <c r="Q220" s="261" t="s">
        <v>35</v>
      </c>
      <c r="R220" s="261"/>
      <c r="S220" s="261"/>
      <c r="T220" s="261"/>
      <c r="U220" s="23"/>
      <c r="V220" s="262"/>
      <c r="W220" s="149"/>
    </row>
    <row r="221" spans="2:23" ht="19.899999999999999" customHeight="1" x14ac:dyDescent="0.15">
      <c r="B221" s="149"/>
      <c r="D221" s="244">
        <v>30</v>
      </c>
      <c r="E221" s="245"/>
      <c r="F221" s="245"/>
      <c r="G221" s="246" t="s">
        <v>54</v>
      </c>
      <c r="H221" s="246"/>
      <c r="I221" s="246"/>
      <c r="J221" s="246"/>
      <c r="K221" s="21"/>
      <c r="L221" s="241"/>
      <c r="N221" s="238">
        <v>92</v>
      </c>
      <c r="O221" s="242" t="s">
        <v>259</v>
      </c>
      <c r="P221" s="242"/>
      <c r="Q221" s="240" t="s">
        <v>103</v>
      </c>
      <c r="R221" s="240"/>
      <c r="S221" s="240"/>
      <c r="T221" s="240"/>
      <c r="U221" s="21"/>
      <c r="V221" s="241"/>
      <c r="W221" s="149"/>
    </row>
    <row r="222" spans="2:23" ht="19.899999999999999" customHeight="1" x14ac:dyDescent="0.15">
      <c r="B222" s="149"/>
      <c r="D222" s="244">
        <v>31</v>
      </c>
      <c r="E222" s="245"/>
      <c r="F222" s="245"/>
      <c r="G222" s="246" t="s">
        <v>55</v>
      </c>
      <c r="H222" s="246"/>
      <c r="I222" s="246"/>
      <c r="J222" s="246"/>
      <c r="K222" s="21"/>
      <c r="L222" s="241"/>
      <c r="N222" s="244">
        <v>93</v>
      </c>
      <c r="O222" s="247"/>
      <c r="P222" s="247"/>
      <c r="Q222" s="246" t="s">
        <v>104</v>
      </c>
      <c r="R222" s="246"/>
      <c r="S222" s="246"/>
      <c r="T222" s="246"/>
      <c r="U222" s="21"/>
      <c r="V222" s="241"/>
      <c r="W222" s="149"/>
    </row>
    <row r="223" spans="2:23" ht="19.899999999999999" customHeight="1" x14ac:dyDescent="0.15">
      <c r="B223" s="149"/>
      <c r="D223" s="244">
        <v>32</v>
      </c>
      <c r="E223" s="245"/>
      <c r="F223" s="245"/>
      <c r="G223" s="246" t="s">
        <v>56</v>
      </c>
      <c r="H223" s="246"/>
      <c r="I223" s="246"/>
      <c r="J223" s="246"/>
      <c r="K223" s="21"/>
      <c r="L223" s="241"/>
      <c r="N223" s="244">
        <v>94</v>
      </c>
      <c r="O223" s="247"/>
      <c r="P223" s="247"/>
      <c r="Q223" s="246" t="s">
        <v>105</v>
      </c>
      <c r="R223" s="246"/>
      <c r="S223" s="246"/>
      <c r="T223" s="246"/>
      <c r="U223" s="21"/>
      <c r="V223" s="241"/>
      <c r="W223" s="149"/>
    </row>
    <row r="224" spans="2:23" ht="19.899999999999999" customHeight="1" x14ac:dyDescent="0.15">
      <c r="B224" s="149"/>
      <c r="D224" s="249">
        <v>33</v>
      </c>
      <c r="E224" s="250"/>
      <c r="F224" s="250"/>
      <c r="G224" s="251" t="s">
        <v>35</v>
      </c>
      <c r="H224" s="251"/>
      <c r="I224" s="251"/>
      <c r="J224" s="251"/>
      <c r="K224" s="22"/>
      <c r="L224" s="252"/>
      <c r="N224" s="244">
        <v>95</v>
      </c>
      <c r="O224" s="247"/>
      <c r="P224" s="247"/>
      <c r="Q224" s="246" t="s">
        <v>106</v>
      </c>
      <c r="R224" s="246"/>
      <c r="S224" s="246"/>
      <c r="T224" s="246"/>
      <c r="U224" s="21"/>
      <c r="V224" s="241"/>
      <c r="W224" s="149"/>
    </row>
    <row r="225" spans="2:23" ht="19.899999999999999" customHeight="1" x14ac:dyDescent="0.15">
      <c r="B225" s="149"/>
      <c r="D225" s="253">
        <v>34</v>
      </c>
      <c r="E225" s="254" t="s">
        <v>249</v>
      </c>
      <c r="F225" s="254"/>
      <c r="G225" s="255" t="s">
        <v>57</v>
      </c>
      <c r="H225" s="255"/>
      <c r="I225" s="255"/>
      <c r="J225" s="255"/>
      <c r="K225" s="20"/>
      <c r="L225" s="256"/>
      <c r="N225" s="244">
        <v>96</v>
      </c>
      <c r="O225" s="247"/>
      <c r="P225" s="247"/>
      <c r="Q225" s="246" t="s">
        <v>270</v>
      </c>
      <c r="R225" s="246"/>
      <c r="S225" s="246"/>
      <c r="T225" s="246"/>
      <c r="U225" s="21"/>
      <c r="V225" s="241"/>
      <c r="W225" s="149"/>
    </row>
    <row r="226" spans="2:23" ht="19.899999999999999" customHeight="1" x14ac:dyDescent="0.15">
      <c r="B226" s="149"/>
      <c r="D226" s="244">
        <v>35</v>
      </c>
      <c r="E226" s="245"/>
      <c r="F226" s="245"/>
      <c r="G226" s="246" t="s">
        <v>58</v>
      </c>
      <c r="H226" s="246"/>
      <c r="I226" s="246"/>
      <c r="J226" s="246"/>
      <c r="K226" s="21"/>
      <c r="L226" s="241"/>
      <c r="N226" s="249">
        <v>97</v>
      </c>
      <c r="O226" s="257"/>
      <c r="P226" s="257"/>
      <c r="Q226" s="251" t="s">
        <v>35</v>
      </c>
      <c r="R226" s="251"/>
      <c r="S226" s="251"/>
      <c r="T226" s="251"/>
      <c r="U226" s="22"/>
      <c r="V226" s="252"/>
      <c r="W226" s="149"/>
    </row>
    <row r="227" spans="2:23" ht="19.899999999999999" customHeight="1" x14ac:dyDescent="0.15">
      <c r="B227" s="149"/>
      <c r="D227" s="244">
        <v>36</v>
      </c>
      <c r="E227" s="245"/>
      <c r="F227" s="245"/>
      <c r="G227" s="246" t="s">
        <v>59</v>
      </c>
      <c r="H227" s="246"/>
      <c r="I227" s="246"/>
      <c r="J227" s="246"/>
      <c r="K227" s="21"/>
      <c r="L227" s="241"/>
      <c r="N227" s="253">
        <v>98</v>
      </c>
      <c r="O227" s="254" t="s">
        <v>260</v>
      </c>
      <c r="P227" s="254"/>
      <c r="Q227" s="255" t="s">
        <v>107</v>
      </c>
      <c r="R227" s="255"/>
      <c r="S227" s="255"/>
      <c r="T227" s="255"/>
      <c r="U227" s="20"/>
      <c r="V227" s="256"/>
      <c r="W227" s="149"/>
    </row>
    <row r="228" spans="2:23" ht="19.899999999999999" customHeight="1" x14ac:dyDescent="0.15">
      <c r="B228" s="149"/>
      <c r="D228" s="244">
        <v>37</v>
      </c>
      <c r="E228" s="245"/>
      <c r="F228" s="245"/>
      <c r="G228" s="246" t="s">
        <v>60</v>
      </c>
      <c r="H228" s="246"/>
      <c r="I228" s="246"/>
      <c r="J228" s="246"/>
      <c r="K228" s="21"/>
      <c r="L228" s="241"/>
      <c r="N228" s="244">
        <v>99</v>
      </c>
      <c r="O228" s="245"/>
      <c r="P228" s="245"/>
      <c r="Q228" s="246" t="s">
        <v>108</v>
      </c>
      <c r="R228" s="246"/>
      <c r="S228" s="246"/>
      <c r="T228" s="246"/>
      <c r="U228" s="21"/>
      <c r="V228" s="241"/>
      <c r="W228" s="149"/>
    </row>
    <row r="229" spans="2:23" ht="19.899999999999999" customHeight="1" x14ac:dyDescent="0.15">
      <c r="B229" s="149"/>
      <c r="D229" s="244">
        <v>38</v>
      </c>
      <c r="E229" s="245"/>
      <c r="F229" s="245"/>
      <c r="G229" s="246" t="s">
        <v>61</v>
      </c>
      <c r="H229" s="246"/>
      <c r="I229" s="246"/>
      <c r="J229" s="246"/>
      <c r="K229" s="21"/>
      <c r="L229" s="241"/>
      <c r="N229" s="244">
        <v>100</v>
      </c>
      <c r="O229" s="245"/>
      <c r="P229" s="245"/>
      <c r="Q229" s="246" t="s">
        <v>109</v>
      </c>
      <c r="R229" s="246"/>
      <c r="S229" s="246"/>
      <c r="T229" s="246"/>
      <c r="U229" s="21"/>
      <c r="V229" s="241"/>
      <c r="W229" s="149"/>
    </row>
    <row r="230" spans="2:23" ht="19.899999999999999" customHeight="1" x14ac:dyDescent="0.15">
      <c r="B230" s="149"/>
      <c r="D230" s="244">
        <v>39</v>
      </c>
      <c r="E230" s="245"/>
      <c r="F230" s="245"/>
      <c r="G230" s="246" t="s">
        <v>62</v>
      </c>
      <c r="H230" s="246"/>
      <c r="I230" s="246"/>
      <c r="J230" s="246"/>
      <c r="K230" s="21"/>
      <c r="L230" s="241"/>
      <c r="N230" s="244">
        <v>101</v>
      </c>
      <c r="O230" s="245"/>
      <c r="P230" s="245"/>
      <c r="Q230" s="246" t="s">
        <v>110</v>
      </c>
      <c r="R230" s="246"/>
      <c r="S230" s="246"/>
      <c r="T230" s="246"/>
      <c r="U230" s="21"/>
      <c r="V230" s="241"/>
      <c r="W230" s="149"/>
    </row>
    <row r="231" spans="2:23" ht="19.899999999999999" customHeight="1" x14ac:dyDescent="0.15">
      <c r="B231" s="149"/>
      <c r="D231" s="259">
        <v>40</v>
      </c>
      <c r="E231" s="260"/>
      <c r="F231" s="260"/>
      <c r="G231" s="261" t="s">
        <v>35</v>
      </c>
      <c r="H231" s="261"/>
      <c r="I231" s="261"/>
      <c r="J231" s="261"/>
      <c r="K231" s="23"/>
      <c r="L231" s="262"/>
      <c r="N231" s="244">
        <v>102</v>
      </c>
      <c r="O231" s="245"/>
      <c r="P231" s="245"/>
      <c r="Q231" s="246" t="s">
        <v>111</v>
      </c>
      <c r="R231" s="246"/>
      <c r="S231" s="246"/>
      <c r="T231" s="246"/>
      <c r="U231" s="21"/>
      <c r="V231" s="241"/>
      <c r="W231" s="149"/>
    </row>
    <row r="232" spans="2:23" ht="19.899999999999999" customHeight="1" x14ac:dyDescent="0.15">
      <c r="B232" s="149"/>
      <c r="D232" s="238">
        <v>41</v>
      </c>
      <c r="E232" s="239" t="s">
        <v>250</v>
      </c>
      <c r="F232" s="239"/>
      <c r="G232" s="240" t="s">
        <v>63</v>
      </c>
      <c r="H232" s="240"/>
      <c r="I232" s="240"/>
      <c r="J232" s="240"/>
      <c r="K232" s="21"/>
      <c r="L232" s="241"/>
      <c r="N232" s="244">
        <v>103</v>
      </c>
      <c r="O232" s="245"/>
      <c r="P232" s="245"/>
      <c r="Q232" s="246" t="s">
        <v>112</v>
      </c>
      <c r="R232" s="246"/>
      <c r="S232" s="246"/>
      <c r="T232" s="246"/>
      <c r="U232" s="21"/>
      <c r="V232" s="241"/>
      <c r="W232" s="149"/>
    </row>
    <row r="233" spans="2:23" ht="19.899999999999999" customHeight="1" x14ac:dyDescent="0.15">
      <c r="B233" s="149"/>
      <c r="D233" s="244">
        <v>42</v>
      </c>
      <c r="E233" s="245"/>
      <c r="F233" s="245"/>
      <c r="G233" s="246" t="s">
        <v>64</v>
      </c>
      <c r="H233" s="246"/>
      <c r="I233" s="246"/>
      <c r="J233" s="246"/>
      <c r="K233" s="21"/>
      <c r="L233" s="241"/>
      <c r="N233" s="244">
        <v>104</v>
      </c>
      <c r="O233" s="245"/>
      <c r="P233" s="245"/>
      <c r="Q233" s="246" t="s">
        <v>113</v>
      </c>
      <c r="R233" s="246"/>
      <c r="S233" s="246"/>
      <c r="T233" s="246"/>
      <c r="U233" s="21"/>
      <c r="V233" s="241"/>
      <c r="W233" s="149"/>
    </row>
    <row r="234" spans="2:23" ht="19.899999999999999" customHeight="1" x14ac:dyDescent="0.15">
      <c r="B234" s="149"/>
      <c r="D234" s="244">
        <v>43</v>
      </c>
      <c r="E234" s="245"/>
      <c r="F234" s="245"/>
      <c r="G234" s="246" t="s">
        <v>65</v>
      </c>
      <c r="H234" s="246"/>
      <c r="I234" s="246"/>
      <c r="J234" s="246"/>
      <c r="K234" s="21"/>
      <c r="L234" s="241"/>
      <c r="N234" s="244">
        <v>105</v>
      </c>
      <c r="O234" s="245"/>
      <c r="P234" s="245"/>
      <c r="Q234" s="246" t="s">
        <v>114</v>
      </c>
      <c r="R234" s="246"/>
      <c r="S234" s="246"/>
      <c r="T234" s="246"/>
      <c r="U234" s="21"/>
      <c r="V234" s="241"/>
      <c r="W234" s="149"/>
    </row>
    <row r="235" spans="2:23" ht="19.899999999999999" customHeight="1" x14ac:dyDescent="0.15">
      <c r="B235" s="149"/>
      <c r="D235" s="249">
        <v>44</v>
      </c>
      <c r="E235" s="250"/>
      <c r="F235" s="250"/>
      <c r="G235" s="251" t="s">
        <v>35</v>
      </c>
      <c r="H235" s="251"/>
      <c r="I235" s="251"/>
      <c r="J235" s="251"/>
      <c r="K235" s="22"/>
      <c r="L235" s="252"/>
      <c r="N235" s="259">
        <v>106</v>
      </c>
      <c r="O235" s="260"/>
      <c r="P235" s="260"/>
      <c r="Q235" s="261" t="s">
        <v>35</v>
      </c>
      <c r="R235" s="261"/>
      <c r="S235" s="261"/>
      <c r="T235" s="261"/>
      <c r="U235" s="23"/>
      <c r="V235" s="262"/>
      <c r="W235" s="149"/>
    </row>
    <row r="236" spans="2:23" ht="19.899999999999999" customHeight="1" x14ac:dyDescent="0.15">
      <c r="B236" s="149"/>
      <c r="D236" s="253">
        <v>45</v>
      </c>
      <c r="E236" s="254" t="s">
        <v>251</v>
      </c>
      <c r="F236" s="254"/>
      <c r="G236" s="255" t="s">
        <v>66</v>
      </c>
      <c r="H236" s="255"/>
      <c r="I236" s="255"/>
      <c r="J236" s="255"/>
      <c r="K236" s="20"/>
      <c r="L236" s="28"/>
      <c r="N236" s="238">
        <v>107</v>
      </c>
      <c r="O236" s="242" t="s">
        <v>261</v>
      </c>
      <c r="P236" s="242"/>
      <c r="Q236" s="240" t="s">
        <v>116</v>
      </c>
      <c r="R236" s="240"/>
      <c r="S236" s="240"/>
      <c r="T236" s="240"/>
      <c r="U236" s="21"/>
      <c r="V236" s="241"/>
      <c r="W236" s="149"/>
    </row>
    <row r="237" spans="2:23" ht="19.899999999999999" customHeight="1" x14ac:dyDescent="0.15">
      <c r="B237" s="149"/>
      <c r="D237" s="244">
        <v>46</v>
      </c>
      <c r="E237" s="245"/>
      <c r="F237" s="245"/>
      <c r="G237" s="246" t="s">
        <v>67</v>
      </c>
      <c r="H237" s="246"/>
      <c r="I237" s="246"/>
      <c r="J237" s="246"/>
      <c r="K237" s="21"/>
      <c r="L237" s="241"/>
      <c r="N237" s="249">
        <v>108</v>
      </c>
      <c r="O237" s="257"/>
      <c r="P237" s="257"/>
      <c r="Q237" s="251" t="s">
        <v>35</v>
      </c>
      <c r="R237" s="251"/>
      <c r="S237" s="251"/>
      <c r="T237" s="251"/>
      <c r="U237" s="22"/>
      <c r="V237" s="252"/>
      <c r="W237" s="149"/>
    </row>
    <row r="238" spans="2:23" ht="19.899999999999999" customHeight="1" x14ac:dyDescent="0.15">
      <c r="B238" s="149"/>
      <c r="D238" s="244">
        <v>47</v>
      </c>
      <c r="E238" s="245"/>
      <c r="F238" s="245"/>
      <c r="G238" s="246" t="s">
        <v>68</v>
      </c>
      <c r="H238" s="246"/>
      <c r="I238" s="246"/>
      <c r="J238" s="246"/>
      <c r="K238" s="21"/>
      <c r="L238" s="241"/>
      <c r="N238" s="253">
        <v>109</v>
      </c>
      <c r="O238" s="254" t="s">
        <v>117</v>
      </c>
      <c r="P238" s="254"/>
      <c r="Q238" s="255" t="s">
        <v>118</v>
      </c>
      <c r="R238" s="255"/>
      <c r="S238" s="255"/>
      <c r="T238" s="255"/>
      <c r="U238" s="20"/>
      <c r="V238" s="256"/>
      <c r="W238" s="149"/>
    </row>
    <row r="239" spans="2:23" ht="19.899999999999999" customHeight="1" x14ac:dyDescent="0.15">
      <c r="B239" s="149"/>
      <c r="D239" s="244">
        <v>48</v>
      </c>
      <c r="E239" s="245"/>
      <c r="F239" s="245"/>
      <c r="G239" s="246" t="s">
        <v>69</v>
      </c>
      <c r="H239" s="246"/>
      <c r="I239" s="246"/>
      <c r="J239" s="246"/>
      <c r="K239" s="21"/>
      <c r="L239" s="241"/>
      <c r="N239" s="244">
        <v>110</v>
      </c>
      <c r="O239" s="245"/>
      <c r="P239" s="245"/>
      <c r="Q239" s="246" t="s">
        <v>119</v>
      </c>
      <c r="R239" s="246"/>
      <c r="S239" s="246"/>
      <c r="T239" s="246"/>
      <c r="U239" s="21"/>
      <c r="V239" s="241"/>
      <c r="W239" s="149"/>
    </row>
    <row r="240" spans="2:23" ht="19.899999999999999" customHeight="1" x14ac:dyDescent="0.15">
      <c r="B240" s="149"/>
      <c r="D240" s="259">
        <v>49</v>
      </c>
      <c r="E240" s="260"/>
      <c r="F240" s="260"/>
      <c r="G240" s="261" t="s">
        <v>35</v>
      </c>
      <c r="H240" s="261"/>
      <c r="I240" s="261"/>
      <c r="J240" s="261"/>
      <c r="K240" s="23"/>
      <c r="L240" s="262"/>
      <c r="N240" s="244">
        <v>111</v>
      </c>
      <c r="O240" s="245"/>
      <c r="P240" s="245"/>
      <c r="Q240" s="246" t="s">
        <v>120</v>
      </c>
      <c r="R240" s="246"/>
      <c r="S240" s="246"/>
      <c r="T240" s="246"/>
      <c r="U240" s="21"/>
      <c r="V240" s="241"/>
      <c r="W240" s="149"/>
    </row>
    <row r="241" spans="1:24" ht="19.899999999999999" customHeight="1" x14ac:dyDescent="0.15">
      <c r="B241" s="149"/>
      <c r="D241" s="238">
        <v>50</v>
      </c>
      <c r="E241" s="239" t="s">
        <v>252</v>
      </c>
      <c r="F241" s="239"/>
      <c r="G241" s="240" t="s">
        <v>70</v>
      </c>
      <c r="H241" s="240"/>
      <c r="I241" s="240"/>
      <c r="J241" s="240"/>
      <c r="K241" s="21"/>
      <c r="L241" s="26"/>
      <c r="N241" s="244">
        <v>112</v>
      </c>
      <c r="O241" s="245"/>
      <c r="P241" s="245"/>
      <c r="Q241" s="246" t="s">
        <v>121</v>
      </c>
      <c r="R241" s="246"/>
      <c r="S241" s="246"/>
      <c r="T241" s="246"/>
      <c r="U241" s="21"/>
      <c r="V241" s="241"/>
      <c r="W241" s="149"/>
    </row>
    <row r="242" spans="1:24" ht="19.899999999999999" customHeight="1" x14ac:dyDescent="0.15">
      <c r="B242" s="149"/>
      <c r="D242" s="244">
        <v>51</v>
      </c>
      <c r="E242" s="245"/>
      <c r="F242" s="245"/>
      <c r="G242" s="246" t="s">
        <v>71</v>
      </c>
      <c r="H242" s="246"/>
      <c r="I242" s="246"/>
      <c r="J242" s="246"/>
      <c r="K242" s="21"/>
      <c r="L242" s="26"/>
      <c r="N242" s="244">
        <v>113</v>
      </c>
      <c r="O242" s="245"/>
      <c r="P242" s="245"/>
      <c r="Q242" s="246" t="s">
        <v>122</v>
      </c>
      <c r="R242" s="246"/>
      <c r="S242" s="246"/>
      <c r="T242" s="246"/>
      <c r="U242" s="21"/>
      <c r="V242" s="241"/>
      <c r="W242" s="149"/>
    </row>
    <row r="243" spans="1:24" ht="19.899999999999999" customHeight="1" x14ac:dyDescent="0.15">
      <c r="B243" s="149"/>
      <c r="D243" s="244">
        <v>52</v>
      </c>
      <c r="E243" s="245"/>
      <c r="F243" s="245"/>
      <c r="G243" s="246" t="s">
        <v>72</v>
      </c>
      <c r="H243" s="246"/>
      <c r="I243" s="246"/>
      <c r="J243" s="246"/>
      <c r="K243" s="21"/>
      <c r="L243" s="26"/>
      <c r="N243" s="259">
        <v>114</v>
      </c>
      <c r="O243" s="260"/>
      <c r="P243" s="260"/>
      <c r="Q243" s="261" t="s">
        <v>35</v>
      </c>
      <c r="R243" s="261"/>
      <c r="S243" s="261"/>
      <c r="T243" s="261"/>
      <c r="U243" s="23"/>
      <c r="V243" s="262"/>
      <c r="W243" s="149"/>
    </row>
    <row r="244" spans="1:24" ht="19.899999999999999" customHeight="1" x14ac:dyDescent="0.15">
      <c r="B244" s="149"/>
      <c r="D244" s="249">
        <v>53</v>
      </c>
      <c r="E244" s="250"/>
      <c r="F244" s="250"/>
      <c r="G244" s="251" t="s">
        <v>35</v>
      </c>
      <c r="H244" s="251"/>
      <c r="I244" s="251"/>
      <c r="J244" s="251"/>
      <c r="K244" s="22"/>
      <c r="L244" s="252"/>
      <c r="N244" s="238">
        <v>115</v>
      </c>
      <c r="O244" s="239" t="s">
        <v>123</v>
      </c>
      <c r="P244" s="239"/>
      <c r="Q244" s="240" t="s">
        <v>332</v>
      </c>
      <c r="R244" s="240"/>
      <c r="S244" s="240"/>
      <c r="T244" s="240"/>
      <c r="U244" s="21"/>
      <c r="V244" s="26"/>
      <c r="W244" s="149"/>
    </row>
    <row r="245" spans="1:24" ht="19.899999999999999" customHeight="1" x14ac:dyDescent="0.15">
      <c r="B245" s="149"/>
      <c r="D245" s="253">
        <v>54</v>
      </c>
      <c r="E245" s="254" t="s">
        <v>253</v>
      </c>
      <c r="F245" s="254"/>
      <c r="G245" s="255" t="s">
        <v>73</v>
      </c>
      <c r="H245" s="255"/>
      <c r="I245" s="255"/>
      <c r="J245" s="255"/>
      <c r="K245" s="20"/>
      <c r="L245" s="256"/>
      <c r="N245" s="244">
        <v>116</v>
      </c>
      <c r="O245" s="245"/>
      <c r="P245" s="245"/>
      <c r="Q245" s="246" t="s">
        <v>333</v>
      </c>
      <c r="R245" s="246"/>
      <c r="S245" s="246"/>
      <c r="T245" s="246"/>
      <c r="U245" s="21"/>
      <c r="V245" s="26"/>
      <c r="W245" s="149"/>
    </row>
    <row r="246" spans="1:24" ht="19.899999999999999" customHeight="1" x14ac:dyDescent="0.15">
      <c r="B246" s="149"/>
      <c r="D246" s="244">
        <v>55</v>
      </c>
      <c r="E246" s="245"/>
      <c r="F246" s="245"/>
      <c r="G246" s="246" t="s">
        <v>74</v>
      </c>
      <c r="H246" s="246"/>
      <c r="I246" s="246"/>
      <c r="J246" s="246"/>
      <c r="K246" s="21"/>
      <c r="L246" s="241"/>
      <c r="N246" s="244">
        <v>117</v>
      </c>
      <c r="O246" s="245"/>
      <c r="P246" s="245"/>
      <c r="Q246" s="246" t="s">
        <v>110</v>
      </c>
      <c r="R246" s="246"/>
      <c r="S246" s="246"/>
      <c r="T246" s="246"/>
      <c r="U246" s="21"/>
      <c r="V246" s="241"/>
      <c r="W246" s="149"/>
    </row>
    <row r="247" spans="1:24" ht="19.899999999999999" customHeight="1" x14ac:dyDescent="0.15">
      <c r="B247" s="149"/>
      <c r="D247" s="244">
        <v>56</v>
      </c>
      <c r="E247" s="245"/>
      <c r="F247" s="245"/>
      <c r="G247" s="246" t="s">
        <v>75</v>
      </c>
      <c r="H247" s="246"/>
      <c r="I247" s="246"/>
      <c r="J247" s="246"/>
      <c r="K247" s="21"/>
      <c r="L247" s="241"/>
      <c r="N247" s="244">
        <v>118</v>
      </c>
      <c r="O247" s="245"/>
      <c r="P247" s="245"/>
      <c r="Q247" s="246" t="s">
        <v>126</v>
      </c>
      <c r="R247" s="246"/>
      <c r="S247" s="246"/>
      <c r="T247" s="246"/>
      <c r="U247" s="21"/>
      <c r="V247" s="241"/>
      <c r="W247" s="149"/>
    </row>
    <row r="248" spans="1:24" ht="19.899999999999999" customHeight="1" x14ac:dyDescent="0.15">
      <c r="B248" s="149"/>
      <c r="D248" s="244">
        <v>57</v>
      </c>
      <c r="E248" s="245"/>
      <c r="F248" s="245"/>
      <c r="G248" s="246" t="s">
        <v>76</v>
      </c>
      <c r="H248" s="246"/>
      <c r="I248" s="246"/>
      <c r="J248" s="246"/>
      <c r="K248" s="21"/>
      <c r="L248" s="241"/>
      <c r="N248" s="244">
        <v>119</v>
      </c>
      <c r="O248" s="245"/>
      <c r="P248" s="245"/>
      <c r="Q248" s="246" t="s">
        <v>127</v>
      </c>
      <c r="R248" s="246"/>
      <c r="S248" s="246"/>
      <c r="T248" s="246"/>
      <c r="U248" s="21"/>
      <c r="V248" s="26"/>
      <c r="W248" s="149"/>
    </row>
    <row r="249" spans="1:24" ht="19.899999999999999" customHeight="1" x14ac:dyDescent="0.15">
      <c r="B249" s="149"/>
      <c r="D249" s="244">
        <v>58</v>
      </c>
      <c r="E249" s="245"/>
      <c r="F249" s="245"/>
      <c r="G249" s="246" t="s">
        <v>77</v>
      </c>
      <c r="H249" s="246"/>
      <c r="I249" s="246"/>
      <c r="J249" s="246"/>
      <c r="K249" s="21"/>
      <c r="L249" s="241"/>
      <c r="N249" s="244">
        <v>120</v>
      </c>
      <c r="O249" s="245"/>
      <c r="P249" s="245"/>
      <c r="Q249" s="246" t="s">
        <v>128</v>
      </c>
      <c r="R249" s="246"/>
      <c r="S249" s="246"/>
      <c r="T249" s="246"/>
      <c r="U249" s="21"/>
      <c r="V249" s="241"/>
      <c r="W249" s="149"/>
    </row>
    <row r="250" spans="1:24" ht="19.899999999999999" customHeight="1" x14ac:dyDescent="0.15">
      <c r="B250" s="149"/>
      <c r="D250" s="259">
        <v>59</v>
      </c>
      <c r="E250" s="260"/>
      <c r="F250" s="260"/>
      <c r="G250" s="261" t="s">
        <v>35</v>
      </c>
      <c r="H250" s="261"/>
      <c r="I250" s="261"/>
      <c r="J250" s="261"/>
      <c r="K250" s="23"/>
      <c r="L250" s="262"/>
      <c r="N250" s="244">
        <v>121</v>
      </c>
      <c r="O250" s="245"/>
      <c r="P250" s="245"/>
      <c r="Q250" s="246" t="s">
        <v>129</v>
      </c>
      <c r="R250" s="246"/>
      <c r="S250" s="246"/>
      <c r="T250" s="246"/>
      <c r="U250" s="21"/>
      <c r="V250" s="26"/>
      <c r="W250" s="149"/>
    </row>
    <row r="251" spans="1:24" ht="19.899999999999999" customHeight="1" x14ac:dyDescent="0.15">
      <c r="B251" s="149"/>
      <c r="D251" s="238">
        <v>60</v>
      </c>
      <c r="E251" s="239" t="s">
        <v>254</v>
      </c>
      <c r="F251" s="239"/>
      <c r="G251" s="240" t="s">
        <v>78</v>
      </c>
      <c r="H251" s="240"/>
      <c r="I251" s="240"/>
      <c r="J251" s="240"/>
      <c r="K251" s="21"/>
      <c r="L251" s="241"/>
      <c r="N251" s="244">
        <v>122</v>
      </c>
      <c r="O251" s="245"/>
      <c r="P251" s="245"/>
      <c r="Q251" s="246" t="s">
        <v>130</v>
      </c>
      <c r="R251" s="246"/>
      <c r="S251" s="246"/>
      <c r="T251" s="246"/>
      <c r="U251" s="21"/>
      <c r="V251" s="241"/>
      <c r="W251" s="149"/>
    </row>
    <row r="252" spans="1:24" ht="19.899999999999999" customHeight="1" x14ac:dyDescent="0.15">
      <c r="B252" s="149"/>
      <c r="D252" s="244">
        <v>61</v>
      </c>
      <c r="E252" s="245"/>
      <c r="F252" s="245"/>
      <c r="G252" s="246" t="s">
        <v>79</v>
      </c>
      <c r="H252" s="246"/>
      <c r="I252" s="246"/>
      <c r="J252" s="246"/>
      <c r="K252" s="21"/>
      <c r="L252" s="241"/>
      <c r="N252" s="249">
        <v>123</v>
      </c>
      <c r="O252" s="250"/>
      <c r="P252" s="250"/>
      <c r="Q252" s="251" t="s">
        <v>35</v>
      </c>
      <c r="R252" s="251"/>
      <c r="S252" s="251"/>
      <c r="T252" s="251"/>
      <c r="U252" s="22"/>
      <c r="V252" s="27"/>
      <c r="W252" s="149"/>
    </row>
    <row r="253" spans="1:24" ht="27" customHeight="1" x14ac:dyDescent="0.15">
      <c r="B253" s="149"/>
      <c r="D253" s="259">
        <v>62</v>
      </c>
      <c r="E253" s="260"/>
      <c r="F253" s="260"/>
      <c r="G253" s="261" t="s">
        <v>35</v>
      </c>
      <c r="H253" s="261"/>
      <c r="I253" s="261"/>
      <c r="J253" s="261"/>
      <c r="K253" s="24"/>
      <c r="L253" s="266"/>
      <c r="N253" s="267">
        <v>124</v>
      </c>
      <c r="O253" s="268" t="s">
        <v>131</v>
      </c>
      <c r="P253" s="268"/>
      <c r="Q253" s="269" t="s">
        <v>334</v>
      </c>
      <c r="R253" s="269"/>
      <c r="S253" s="269"/>
      <c r="T253" s="269"/>
      <c r="U253" s="25"/>
      <c r="V253" s="30"/>
      <c r="W253" s="149"/>
    </row>
    <row r="254" spans="1:24" ht="13.5" customHeight="1" x14ac:dyDescent="0.15">
      <c r="B254" s="149"/>
      <c r="K254" s="146"/>
      <c r="L254" s="146"/>
      <c r="P254" s="118"/>
      <c r="Q254" s="118"/>
      <c r="R254" s="118"/>
      <c r="S254" s="118"/>
      <c r="T254" s="118"/>
      <c r="U254" s="148"/>
      <c r="V254" s="146"/>
      <c r="W254" s="149"/>
    </row>
    <row r="255" spans="1:24" ht="19.899999999999999" customHeight="1" x14ac:dyDescent="0.15">
      <c r="A255" s="161"/>
      <c r="B255" s="270"/>
      <c r="C255" s="115"/>
      <c r="D255" s="227" t="s">
        <v>238</v>
      </c>
      <c r="E255" s="227"/>
      <c r="F255" s="227"/>
      <c r="G255" s="227"/>
      <c r="H255" s="227"/>
      <c r="I255" s="227"/>
      <c r="J255" s="227"/>
      <c r="K255" s="271"/>
      <c r="L255" s="271"/>
      <c r="M255" s="227"/>
      <c r="N255" s="227"/>
      <c r="O255" s="227"/>
      <c r="P255" s="227"/>
      <c r="Q255" s="227"/>
      <c r="R255" s="227"/>
      <c r="S255" s="227"/>
      <c r="T255" s="227"/>
      <c r="U255" s="271"/>
      <c r="V255" s="271"/>
      <c r="W255" s="149"/>
      <c r="X255" s="118"/>
    </row>
    <row r="256" spans="1:24" ht="30" customHeight="1" x14ac:dyDescent="0.15">
      <c r="A256" s="161"/>
      <c r="B256" s="270"/>
      <c r="C256" s="115"/>
      <c r="D256" s="272" t="s">
        <v>265</v>
      </c>
      <c r="E256" s="229" t="s">
        <v>262</v>
      </c>
      <c r="F256" s="236"/>
      <c r="G256" s="230" t="s">
        <v>242</v>
      </c>
      <c r="H256" s="230"/>
      <c r="I256" s="230"/>
      <c r="J256" s="230"/>
      <c r="K256" s="273" t="s">
        <v>278</v>
      </c>
      <c r="L256" s="274" t="s">
        <v>277</v>
      </c>
      <c r="M256" s="118"/>
      <c r="N256" s="275" t="s">
        <v>265</v>
      </c>
      <c r="O256" s="229" t="s">
        <v>262</v>
      </c>
      <c r="P256" s="230"/>
      <c r="Q256" s="229" t="s">
        <v>242</v>
      </c>
      <c r="R256" s="230"/>
      <c r="S256" s="230"/>
      <c r="T256" s="230"/>
      <c r="U256" s="273" t="s">
        <v>278</v>
      </c>
      <c r="V256" s="274" t="s">
        <v>277</v>
      </c>
      <c r="W256" s="149"/>
      <c r="X256" s="118"/>
    </row>
    <row r="257" spans="2:23" ht="19.899999999999999" customHeight="1" x14ac:dyDescent="0.15">
      <c r="B257" s="149"/>
      <c r="D257" s="276">
        <v>125</v>
      </c>
      <c r="E257" s="277" t="s">
        <v>132</v>
      </c>
      <c r="F257" s="277"/>
      <c r="G257" s="278" t="s">
        <v>133</v>
      </c>
      <c r="H257" s="279"/>
      <c r="I257" s="279"/>
      <c r="J257" s="280"/>
      <c r="K257" s="20"/>
      <c r="L257" s="26"/>
      <c r="M257" s="118"/>
      <c r="N257" s="281">
        <v>183</v>
      </c>
      <c r="O257" s="282" t="s">
        <v>190</v>
      </c>
      <c r="P257" s="282"/>
      <c r="Q257" s="255" t="s">
        <v>191</v>
      </c>
      <c r="R257" s="255"/>
      <c r="S257" s="255"/>
      <c r="T257" s="255"/>
      <c r="U257" s="20"/>
      <c r="V257" s="26"/>
      <c r="W257" s="149"/>
    </row>
    <row r="258" spans="2:23" ht="19.899999999999999" customHeight="1" x14ac:dyDescent="0.15">
      <c r="B258" s="149"/>
      <c r="D258" s="283">
        <v>126</v>
      </c>
      <c r="E258" s="284"/>
      <c r="F258" s="284"/>
      <c r="G258" s="285" t="s">
        <v>134</v>
      </c>
      <c r="H258" s="286"/>
      <c r="I258" s="286"/>
      <c r="J258" s="287"/>
      <c r="K258" s="21"/>
      <c r="L258" s="241"/>
      <c r="M258" s="118"/>
      <c r="N258" s="283">
        <v>184</v>
      </c>
      <c r="O258" s="284"/>
      <c r="P258" s="284"/>
      <c r="Q258" s="246" t="s">
        <v>192</v>
      </c>
      <c r="R258" s="246"/>
      <c r="S258" s="246"/>
      <c r="T258" s="246"/>
      <c r="U258" s="21"/>
      <c r="V258" s="26"/>
      <c r="W258" s="149"/>
    </row>
    <row r="259" spans="2:23" ht="19.899999999999999" customHeight="1" x14ac:dyDescent="0.15">
      <c r="B259" s="149"/>
      <c r="D259" s="283">
        <v>127</v>
      </c>
      <c r="E259" s="284"/>
      <c r="F259" s="284"/>
      <c r="G259" s="285" t="s">
        <v>135</v>
      </c>
      <c r="H259" s="286"/>
      <c r="I259" s="286"/>
      <c r="J259" s="287"/>
      <c r="K259" s="21"/>
      <c r="L259" s="26"/>
      <c r="M259" s="118"/>
      <c r="N259" s="283">
        <v>185</v>
      </c>
      <c r="O259" s="284"/>
      <c r="P259" s="284"/>
      <c r="Q259" s="246" t="s">
        <v>193</v>
      </c>
      <c r="R259" s="246"/>
      <c r="S259" s="246"/>
      <c r="T259" s="246"/>
      <c r="U259" s="21"/>
      <c r="V259" s="26"/>
      <c r="W259" s="149"/>
    </row>
    <row r="260" spans="2:23" ht="19.899999999999999" customHeight="1" x14ac:dyDescent="0.15">
      <c r="B260" s="149"/>
      <c r="D260" s="283">
        <v>128</v>
      </c>
      <c r="E260" s="284"/>
      <c r="F260" s="284"/>
      <c r="G260" s="285" t="s">
        <v>136</v>
      </c>
      <c r="H260" s="286"/>
      <c r="I260" s="286"/>
      <c r="J260" s="287"/>
      <c r="K260" s="21"/>
      <c r="L260" s="26"/>
      <c r="M260" s="118"/>
      <c r="N260" s="283">
        <v>186</v>
      </c>
      <c r="O260" s="284"/>
      <c r="P260" s="284"/>
      <c r="Q260" s="246" t="s">
        <v>194</v>
      </c>
      <c r="R260" s="246"/>
      <c r="S260" s="246"/>
      <c r="T260" s="246"/>
      <c r="U260" s="21"/>
      <c r="V260" s="26"/>
      <c r="W260" s="149"/>
    </row>
    <row r="261" spans="2:23" ht="19.899999999999999" customHeight="1" x14ac:dyDescent="0.15">
      <c r="B261" s="149"/>
      <c r="D261" s="283">
        <v>129</v>
      </c>
      <c r="E261" s="284"/>
      <c r="F261" s="284"/>
      <c r="G261" s="285" t="s">
        <v>137</v>
      </c>
      <c r="H261" s="286"/>
      <c r="I261" s="286"/>
      <c r="J261" s="287"/>
      <c r="K261" s="21"/>
      <c r="L261" s="241"/>
      <c r="M261" s="118"/>
      <c r="N261" s="288">
        <v>187</v>
      </c>
      <c r="O261" s="289"/>
      <c r="P261" s="289"/>
      <c r="Q261" s="251" t="s">
        <v>35</v>
      </c>
      <c r="R261" s="251"/>
      <c r="S261" s="251"/>
      <c r="T261" s="251"/>
      <c r="U261" s="22"/>
      <c r="V261" s="27"/>
      <c r="W261" s="149"/>
    </row>
    <row r="262" spans="2:23" ht="19.899999999999999" customHeight="1" x14ac:dyDescent="0.15">
      <c r="B262" s="149"/>
      <c r="D262" s="283">
        <v>130</v>
      </c>
      <c r="E262" s="284"/>
      <c r="F262" s="284"/>
      <c r="G262" s="285" t="s">
        <v>138</v>
      </c>
      <c r="H262" s="286"/>
      <c r="I262" s="286"/>
      <c r="J262" s="287"/>
      <c r="K262" s="21"/>
      <c r="L262" s="26"/>
      <c r="M262" s="118"/>
      <c r="N262" s="281">
        <v>188</v>
      </c>
      <c r="O262" s="282" t="s">
        <v>195</v>
      </c>
      <c r="P262" s="282"/>
      <c r="Q262" s="255" t="s">
        <v>196</v>
      </c>
      <c r="R262" s="255"/>
      <c r="S262" s="255"/>
      <c r="T262" s="255"/>
      <c r="U262" s="20"/>
      <c r="V262" s="256"/>
      <c r="W262" s="149"/>
    </row>
    <row r="263" spans="2:23" ht="19.899999999999999" customHeight="1" x14ac:dyDescent="0.15">
      <c r="B263" s="149"/>
      <c r="D263" s="283">
        <v>131</v>
      </c>
      <c r="E263" s="284"/>
      <c r="F263" s="284"/>
      <c r="G263" s="285" t="s">
        <v>139</v>
      </c>
      <c r="H263" s="286"/>
      <c r="I263" s="286"/>
      <c r="J263" s="287"/>
      <c r="K263" s="21"/>
      <c r="L263" s="241"/>
      <c r="M263" s="118"/>
      <c r="N263" s="283">
        <v>189</v>
      </c>
      <c r="O263" s="284"/>
      <c r="P263" s="284"/>
      <c r="Q263" s="246" t="s">
        <v>197</v>
      </c>
      <c r="R263" s="246"/>
      <c r="S263" s="246"/>
      <c r="T263" s="246"/>
      <c r="U263" s="21"/>
      <c r="V263" s="241"/>
      <c r="W263" s="149"/>
    </row>
    <row r="264" spans="2:23" ht="19.899999999999999" customHeight="1" x14ac:dyDescent="0.15">
      <c r="B264" s="149"/>
      <c r="D264" s="283">
        <v>132</v>
      </c>
      <c r="E264" s="284"/>
      <c r="F264" s="284"/>
      <c r="G264" s="285" t="s">
        <v>140</v>
      </c>
      <c r="H264" s="286"/>
      <c r="I264" s="286"/>
      <c r="J264" s="287"/>
      <c r="K264" s="21"/>
      <c r="L264" s="241"/>
      <c r="M264" s="118"/>
      <c r="N264" s="283">
        <v>190</v>
      </c>
      <c r="O264" s="284"/>
      <c r="P264" s="284"/>
      <c r="Q264" s="246" t="s">
        <v>115</v>
      </c>
      <c r="R264" s="246"/>
      <c r="S264" s="246"/>
      <c r="T264" s="246"/>
      <c r="U264" s="21"/>
      <c r="V264" s="241"/>
      <c r="W264" s="149"/>
    </row>
    <row r="265" spans="2:23" ht="19.899999999999999" customHeight="1" x14ac:dyDescent="0.15">
      <c r="B265" s="149"/>
      <c r="D265" s="283">
        <v>133</v>
      </c>
      <c r="E265" s="284"/>
      <c r="F265" s="284"/>
      <c r="G265" s="285" t="s">
        <v>141</v>
      </c>
      <c r="H265" s="286"/>
      <c r="I265" s="286"/>
      <c r="J265" s="287"/>
      <c r="K265" s="21"/>
      <c r="L265" s="241"/>
      <c r="M265" s="118"/>
      <c r="N265" s="283">
        <v>191</v>
      </c>
      <c r="O265" s="284"/>
      <c r="P265" s="284"/>
      <c r="Q265" s="246" t="s">
        <v>198</v>
      </c>
      <c r="R265" s="246"/>
      <c r="S265" s="246"/>
      <c r="T265" s="246"/>
      <c r="U265" s="21"/>
      <c r="V265" s="241"/>
      <c r="W265" s="149"/>
    </row>
    <row r="266" spans="2:23" ht="19.899999999999999" customHeight="1" x14ac:dyDescent="0.15">
      <c r="B266" s="149"/>
      <c r="D266" s="283">
        <v>134</v>
      </c>
      <c r="E266" s="284"/>
      <c r="F266" s="284"/>
      <c r="G266" s="285" t="s">
        <v>142</v>
      </c>
      <c r="H266" s="286"/>
      <c r="I266" s="286"/>
      <c r="J266" s="287"/>
      <c r="K266" s="21"/>
      <c r="L266" s="26"/>
      <c r="M266" s="118"/>
      <c r="N266" s="283">
        <v>192</v>
      </c>
      <c r="O266" s="284"/>
      <c r="P266" s="284"/>
      <c r="Q266" s="246" t="s">
        <v>199</v>
      </c>
      <c r="R266" s="246"/>
      <c r="S266" s="246"/>
      <c r="T266" s="246"/>
      <c r="U266" s="21"/>
      <c r="V266" s="241"/>
      <c r="W266" s="149"/>
    </row>
    <row r="267" spans="2:23" ht="19.899999999999999" customHeight="1" x14ac:dyDescent="0.15">
      <c r="B267" s="149"/>
      <c r="D267" s="283">
        <v>135</v>
      </c>
      <c r="E267" s="284"/>
      <c r="F267" s="284"/>
      <c r="G267" s="285" t="s">
        <v>143</v>
      </c>
      <c r="H267" s="286"/>
      <c r="I267" s="286"/>
      <c r="J267" s="287"/>
      <c r="K267" s="21"/>
      <c r="L267" s="26"/>
      <c r="M267" s="118"/>
      <c r="N267" s="290">
        <v>193</v>
      </c>
      <c r="O267" s="291"/>
      <c r="P267" s="291"/>
      <c r="Q267" s="261" t="s">
        <v>35</v>
      </c>
      <c r="R267" s="261"/>
      <c r="S267" s="261"/>
      <c r="T267" s="261"/>
      <c r="U267" s="23"/>
      <c r="V267" s="262"/>
      <c r="W267" s="149"/>
    </row>
    <row r="268" spans="2:23" ht="19.899999999999999" customHeight="1" x14ac:dyDescent="0.15">
      <c r="B268" s="149"/>
      <c r="D268" s="283">
        <v>136</v>
      </c>
      <c r="E268" s="284"/>
      <c r="F268" s="284"/>
      <c r="G268" s="285" t="s">
        <v>144</v>
      </c>
      <c r="H268" s="286"/>
      <c r="I268" s="286"/>
      <c r="J268" s="287"/>
      <c r="K268" s="21"/>
      <c r="L268" s="241"/>
      <c r="M268" s="118"/>
      <c r="N268" s="276">
        <v>194</v>
      </c>
      <c r="O268" s="277" t="s">
        <v>200</v>
      </c>
      <c r="P268" s="277"/>
      <c r="Q268" s="240" t="s">
        <v>201</v>
      </c>
      <c r="R268" s="240"/>
      <c r="S268" s="240"/>
      <c r="T268" s="240"/>
      <c r="U268" s="21"/>
      <c r="V268" s="241"/>
      <c r="W268" s="149"/>
    </row>
    <row r="269" spans="2:23" ht="19.899999999999999" customHeight="1" x14ac:dyDescent="0.15">
      <c r="B269" s="149"/>
      <c r="D269" s="283">
        <v>137</v>
      </c>
      <c r="E269" s="284"/>
      <c r="F269" s="284"/>
      <c r="G269" s="285" t="s">
        <v>145</v>
      </c>
      <c r="H269" s="286"/>
      <c r="I269" s="286"/>
      <c r="J269" s="287"/>
      <c r="K269" s="21"/>
      <c r="L269" s="241"/>
      <c r="M269" s="118"/>
      <c r="N269" s="283">
        <v>195</v>
      </c>
      <c r="O269" s="284"/>
      <c r="P269" s="284"/>
      <c r="Q269" s="246" t="s">
        <v>202</v>
      </c>
      <c r="R269" s="246"/>
      <c r="S269" s="246"/>
      <c r="T269" s="246"/>
      <c r="U269" s="21"/>
      <c r="V269" s="241"/>
      <c r="W269" s="149"/>
    </row>
    <row r="270" spans="2:23" ht="19.899999999999999" customHeight="1" x14ac:dyDescent="0.15">
      <c r="B270" s="149"/>
      <c r="D270" s="283">
        <v>138</v>
      </c>
      <c r="E270" s="284"/>
      <c r="F270" s="284"/>
      <c r="G270" s="285" t="s">
        <v>146</v>
      </c>
      <c r="H270" s="286"/>
      <c r="I270" s="286"/>
      <c r="J270" s="287"/>
      <c r="K270" s="21"/>
      <c r="L270" s="241"/>
      <c r="M270" s="118"/>
      <c r="N270" s="283">
        <v>196</v>
      </c>
      <c r="O270" s="284"/>
      <c r="P270" s="284"/>
      <c r="Q270" s="246" t="s">
        <v>203</v>
      </c>
      <c r="R270" s="246"/>
      <c r="S270" s="246"/>
      <c r="T270" s="246"/>
      <c r="U270" s="21"/>
      <c r="V270" s="241"/>
      <c r="W270" s="149"/>
    </row>
    <row r="271" spans="2:23" ht="19.899999999999999" customHeight="1" x14ac:dyDescent="0.15">
      <c r="B271" s="149"/>
      <c r="D271" s="283">
        <v>139</v>
      </c>
      <c r="E271" s="284"/>
      <c r="F271" s="284"/>
      <c r="G271" s="285" t="s">
        <v>147</v>
      </c>
      <c r="H271" s="286"/>
      <c r="I271" s="286"/>
      <c r="J271" s="287"/>
      <c r="K271" s="21"/>
      <c r="L271" s="241"/>
      <c r="M271" s="118"/>
      <c r="N271" s="283">
        <v>197</v>
      </c>
      <c r="O271" s="284"/>
      <c r="P271" s="284"/>
      <c r="Q271" s="246" t="s">
        <v>204</v>
      </c>
      <c r="R271" s="246"/>
      <c r="S271" s="246"/>
      <c r="T271" s="246"/>
      <c r="U271" s="21"/>
      <c r="V271" s="241"/>
      <c r="W271" s="149"/>
    </row>
    <row r="272" spans="2:23" ht="27" customHeight="1" x14ac:dyDescent="0.15">
      <c r="B272" s="149"/>
      <c r="D272" s="283">
        <v>140</v>
      </c>
      <c r="E272" s="284"/>
      <c r="F272" s="284"/>
      <c r="G272" s="285" t="s">
        <v>148</v>
      </c>
      <c r="H272" s="286"/>
      <c r="I272" s="286"/>
      <c r="J272" s="287"/>
      <c r="K272" s="21"/>
      <c r="L272" s="241"/>
      <c r="M272" s="118"/>
      <c r="N272" s="283">
        <v>198</v>
      </c>
      <c r="O272" s="284"/>
      <c r="P272" s="284"/>
      <c r="Q272" s="292" t="s">
        <v>237</v>
      </c>
      <c r="R272" s="292"/>
      <c r="S272" s="292"/>
      <c r="T272" s="292"/>
      <c r="U272" s="21"/>
      <c r="V272" s="241"/>
      <c r="W272" s="149"/>
    </row>
    <row r="273" spans="2:23" ht="19.899999999999999" customHeight="1" x14ac:dyDescent="0.15">
      <c r="B273" s="149"/>
      <c r="D273" s="283">
        <v>141</v>
      </c>
      <c r="E273" s="284"/>
      <c r="F273" s="284"/>
      <c r="G273" s="285" t="s">
        <v>149</v>
      </c>
      <c r="H273" s="286"/>
      <c r="I273" s="286"/>
      <c r="J273" s="287"/>
      <c r="K273" s="21"/>
      <c r="L273" s="241"/>
      <c r="M273" s="118"/>
      <c r="N273" s="283">
        <v>199</v>
      </c>
      <c r="O273" s="284"/>
      <c r="P273" s="284"/>
      <c r="Q273" s="246" t="s">
        <v>205</v>
      </c>
      <c r="R273" s="246"/>
      <c r="S273" s="246"/>
      <c r="T273" s="246"/>
      <c r="U273" s="21"/>
      <c r="V273" s="241"/>
      <c r="W273" s="149"/>
    </row>
    <row r="274" spans="2:23" ht="19.899999999999999" customHeight="1" x14ac:dyDescent="0.15">
      <c r="B274" s="149"/>
      <c r="D274" s="283">
        <v>142</v>
      </c>
      <c r="E274" s="284"/>
      <c r="F274" s="284"/>
      <c r="G274" s="285" t="s">
        <v>150</v>
      </c>
      <c r="H274" s="286"/>
      <c r="I274" s="286"/>
      <c r="J274" s="287"/>
      <c r="K274" s="21"/>
      <c r="L274" s="241"/>
      <c r="M274" s="118"/>
      <c r="N274" s="283">
        <v>200</v>
      </c>
      <c r="O274" s="284"/>
      <c r="P274" s="284"/>
      <c r="Q274" s="246" t="s">
        <v>206</v>
      </c>
      <c r="R274" s="246"/>
      <c r="S274" s="246"/>
      <c r="T274" s="246"/>
      <c r="U274" s="21"/>
      <c r="V274" s="241"/>
      <c r="W274" s="149"/>
    </row>
    <row r="275" spans="2:23" ht="19.899999999999999" customHeight="1" x14ac:dyDescent="0.15">
      <c r="B275" s="149"/>
      <c r="D275" s="283">
        <v>143</v>
      </c>
      <c r="E275" s="284"/>
      <c r="F275" s="284"/>
      <c r="G275" s="246" t="s">
        <v>151</v>
      </c>
      <c r="H275" s="246"/>
      <c r="I275" s="246"/>
      <c r="J275" s="246"/>
      <c r="K275" s="21"/>
      <c r="L275" s="241"/>
      <c r="M275" s="118"/>
      <c r="N275" s="283">
        <v>201</v>
      </c>
      <c r="O275" s="284"/>
      <c r="P275" s="284"/>
      <c r="Q275" s="246" t="s">
        <v>207</v>
      </c>
      <c r="R275" s="246"/>
      <c r="S275" s="246"/>
      <c r="T275" s="246"/>
      <c r="U275" s="21"/>
      <c r="V275" s="241"/>
      <c r="W275" s="149"/>
    </row>
    <row r="276" spans="2:23" ht="19.899999999999999" customHeight="1" x14ac:dyDescent="0.15">
      <c r="B276" s="149"/>
      <c r="D276" s="283">
        <v>144</v>
      </c>
      <c r="E276" s="284"/>
      <c r="F276" s="284"/>
      <c r="G276" s="246" t="s">
        <v>152</v>
      </c>
      <c r="H276" s="246"/>
      <c r="I276" s="246"/>
      <c r="J276" s="246"/>
      <c r="K276" s="21"/>
      <c r="L276" s="241"/>
      <c r="M276" s="118"/>
      <c r="N276" s="288">
        <v>202</v>
      </c>
      <c r="O276" s="289"/>
      <c r="P276" s="289"/>
      <c r="Q276" s="251" t="s">
        <v>35</v>
      </c>
      <c r="R276" s="251"/>
      <c r="S276" s="251"/>
      <c r="T276" s="251"/>
      <c r="U276" s="22"/>
      <c r="V276" s="252"/>
      <c r="W276" s="149"/>
    </row>
    <row r="277" spans="2:23" ht="19.899999999999999" customHeight="1" x14ac:dyDescent="0.15">
      <c r="B277" s="149"/>
      <c r="D277" s="283">
        <v>145</v>
      </c>
      <c r="E277" s="284"/>
      <c r="F277" s="284"/>
      <c r="G277" s="246" t="s">
        <v>153</v>
      </c>
      <c r="H277" s="246"/>
      <c r="I277" s="246"/>
      <c r="J277" s="246"/>
      <c r="K277" s="21"/>
      <c r="L277" s="241"/>
      <c r="M277" s="118"/>
      <c r="N277" s="281">
        <v>203</v>
      </c>
      <c r="O277" s="282" t="s">
        <v>208</v>
      </c>
      <c r="P277" s="282"/>
      <c r="Q277" s="255" t="s">
        <v>209</v>
      </c>
      <c r="R277" s="255"/>
      <c r="S277" s="255"/>
      <c r="T277" s="255"/>
      <c r="U277" s="20"/>
      <c r="V277" s="256"/>
      <c r="W277" s="149"/>
    </row>
    <row r="278" spans="2:23" ht="19.899999999999999" customHeight="1" x14ac:dyDescent="0.15">
      <c r="B278" s="149"/>
      <c r="D278" s="288">
        <v>146</v>
      </c>
      <c r="E278" s="289"/>
      <c r="F278" s="289"/>
      <c r="G278" s="251" t="s">
        <v>35</v>
      </c>
      <c r="H278" s="251"/>
      <c r="I278" s="251"/>
      <c r="J278" s="251"/>
      <c r="K278" s="22"/>
      <c r="L278" s="252"/>
      <c r="M278" s="118"/>
      <c r="N278" s="283">
        <v>204</v>
      </c>
      <c r="O278" s="284"/>
      <c r="P278" s="284"/>
      <c r="Q278" s="246" t="s">
        <v>210</v>
      </c>
      <c r="R278" s="246"/>
      <c r="S278" s="246"/>
      <c r="T278" s="246"/>
      <c r="U278" s="21"/>
      <c r="V278" s="241"/>
      <c r="W278" s="149"/>
    </row>
    <row r="279" spans="2:23" ht="19.899999999999999" customHeight="1" x14ac:dyDescent="0.15">
      <c r="B279" s="149"/>
      <c r="D279" s="281">
        <v>147</v>
      </c>
      <c r="E279" s="282" t="s">
        <v>154</v>
      </c>
      <c r="F279" s="282"/>
      <c r="G279" s="255" t="s">
        <v>155</v>
      </c>
      <c r="H279" s="255"/>
      <c r="I279" s="255"/>
      <c r="J279" s="255"/>
      <c r="K279" s="20"/>
      <c r="L279" s="256"/>
      <c r="M279" s="118"/>
      <c r="N279" s="283">
        <v>205</v>
      </c>
      <c r="O279" s="284"/>
      <c r="P279" s="284"/>
      <c r="Q279" s="246" t="s">
        <v>211</v>
      </c>
      <c r="R279" s="246"/>
      <c r="S279" s="246"/>
      <c r="T279" s="246"/>
      <c r="U279" s="21"/>
      <c r="V279" s="26"/>
      <c r="W279" s="149"/>
    </row>
    <row r="280" spans="2:23" ht="19.899999999999999" customHeight="1" x14ac:dyDescent="0.15">
      <c r="B280" s="149"/>
      <c r="D280" s="283">
        <v>148</v>
      </c>
      <c r="E280" s="284"/>
      <c r="F280" s="284"/>
      <c r="G280" s="246" t="s">
        <v>156</v>
      </c>
      <c r="H280" s="246"/>
      <c r="I280" s="246"/>
      <c r="J280" s="246"/>
      <c r="K280" s="21"/>
      <c r="L280" s="26"/>
      <c r="M280" s="118"/>
      <c r="N280" s="283">
        <v>206</v>
      </c>
      <c r="O280" s="284"/>
      <c r="P280" s="284"/>
      <c r="Q280" s="246" t="s">
        <v>212</v>
      </c>
      <c r="R280" s="246"/>
      <c r="S280" s="246"/>
      <c r="T280" s="246"/>
      <c r="U280" s="21"/>
      <c r="V280" s="241"/>
      <c r="W280" s="149"/>
    </row>
    <row r="281" spans="2:23" ht="19.899999999999999" customHeight="1" x14ac:dyDescent="0.15">
      <c r="B281" s="149"/>
      <c r="D281" s="283">
        <v>149</v>
      </c>
      <c r="E281" s="284"/>
      <c r="F281" s="284"/>
      <c r="G281" s="246" t="s">
        <v>157</v>
      </c>
      <c r="H281" s="246"/>
      <c r="I281" s="246"/>
      <c r="J281" s="246"/>
      <c r="K281" s="21"/>
      <c r="L281" s="26"/>
      <c r="M281" s="118"/>
      <c r="N281" s="283">
        <v>207</v>
      </c>
      <c r="O281" s="284"/>
      <c r="P281" s="284"/>
      <c r="Q281" s="246" t="s">
        <v>213</v>
      </c>
      <c r="R281" s="246"/>
      <c r="S281" s="246"/>
      <c r="T281" s="246"/>
      <c r="U281" s="21"/>
      <c r="V281" s="241"/>
      <c r="W281" s="149"/>
    </row>
    <row r="282" spans="2:23" ht="19.899999999999999" customHeight="1" x14ac:dyDescent="0.15">
      <c r="B282" s="149"/>
      <c r="D282" s="283">
        <v>150</v>
      </c>
      <c r="E282" s="284"/>
      <c r="F282" s="284"/>
      <c r="G282" s="246" t="s">
        <v>158</v>
      </c>
      <c r="H282" s="246"/>
      <c r="I282" s="246"/>
      <c r="J282" s="246"/>
      <c r="K282" s="21"/>
      <c r="L282" s="241"/>
      <c r="M282" s="118"/>
      <c r="N282" s="283">
        <v>208</v>
      </c>
      <c r="O282" s="284"/>
      <c r="P282" s="284"/>
      <c r="Q282" s="246" t="s">
        <v>214</v>
      </c>
      <c r="R282" s="246"/>
      <c r="S282" s="246"/>
      <c r="T282" s="246"/>
      <c r="U282" s="21"/>
      <c r="V282" s="241"/>
      <c r="W282" s="149"/>
    </row>
    <row r="283" spans="2:23" ht="19.899999999999999" customHeight="1" x14ac:dyDescent="0.15">
      <c r="B283" s="149"/>
      <c r="D283" s="283">
        <v>151</v>
      </c>
      <c r="E283" s="284"/>
      <c r="F283" s="284"/>
      <c r="G283" s="246" t="s">
        <v>159</v>
      </c>
      <c r="H283" s="246"/>
      <c r="I283" s="246"/>
      <c r="J283" s="246"/>
      <c r="K283" s="21"/>
      <c r="L283" s="26"/>
      <c r="M283" s="118"/>
      <c r="N283" s="283">
        <v>209</v>
      </c>
      <c r="O283" s="284"/>
      <c r="P283" s="284"/>
      <c r="Q283" s="246" t="s">
        <v>215</v>
      </c>
      <c r="R283" s="246"/>
      <c r="S283" s="246"/>
      <c r="T283" s="246"/>
      <c r="U283" s="21"/>
      <c r="V283" s="241"/>
      <c r="W283" s="149"/>
    </row>
    <row r="284" spans="2:23" ht="19.899999999999999" customHeight="1" x14ac:dyDescent="0.15">
      <c r="B284" s="149"/>
      <c r="D284" s="283">
        <v>152</v>
      </c>
      <c r="E284" s="284"/>
      <c r="F284" s="284"/>
      <c r="G284" s="246" t="s">
        <v>160</v>
      </c>
      <c r="H284" s="246"/>
      <c r="I284" s="246"/>
      <c r="J284" s="246"/>
      <c r="K284" s="21"/>
      <c r="L284" s="26"/>
      <c r="M284" s="118"/>
      <c r="N284" s="283">
        <v>210</v>
      </c>
      <c r="O284" s="284"/>
      <c r="P284" s="284"/>
      <c r="Q284" s="246" t="s">
        <v>216</v>
      </c>
      <c r="R284" s="246"/>
      <c r="S284" s="246"/>
      <c r="T284" s="246"/>
      <c r="U284" s="21"/>
      <c r="V284" s="241"/>
      <c r="W284" s="149"/>
    </row>
    <row r="285" spans="2:23" ht="19.899999999999999" customHeight="1" x14ac:dyDescent="0.15">
      <c r="B285" s="149"/>
      <c r="D285" s="283">
        <v>153</v>
      </c>
      <c r="E285" s="284"/>
      <c r="F285" s="284"/>
      <c r="G285" s="246" t="s">
        <v>161</v>
      </c>
      <c r="H285" s="246"/>
      <c r="I285" s="246"/>
      <c r="J285" s="246"/>
      <c r="K285" s="21"/>
      <c r="L285" s="241"/>
      <c r="M285" s="118"/>
      <c r="N285" s="283">
        <v>211</v>
      </c>
      <c r="O285" s="284"/>
      <c r="P285" s="284"/>
      <c r="Q285" s="246" t="s">
        <v>56</v>
      </c>
      <c r="R285" s="246"/>
      <c r="S285" s="246"/>
      <c r="T285" s="246"/>
      <c r="U285" s="21"/>
      <c r="V285" s="241"/>
      <c r="W285" s="149"/>
    </row>
    <row r="286" spans="2:23" ht="19.899999999999999" customHeight="1" x14ac:dyDescent="0.15">
      <c r="B286" s="149"/>
      <c r="D286" s="283">
        <v>154</v>
      </c>
      <c r="E286" s="284"/>
      <c r="F286" s="284"/>
      <c r="G286" s="246" t="s">
        <v>162</v>
      </c>
      <c r="H286" s="246"/>
      <c r="I286" s="246"/>
      <c r="J286" s="246"/>
      <c r="K286" s="21"/>
      <c r="L286" s="26"/>
      <c r="M286" s="118"/>
      <c r="N286" s="283">
        <v>212</v>
      </c>
      <c r="O286" s="284"/>
      <c r="P286" s="284"/>
      <c r="Q286" s="246" t="s">
        <v>66</v>
      </c>
      <c r="R286" s="246"/>
      <c r="S286" s="246"/>
      <c r="T286" s="246"/>
      <c r="U286" s="21"/>
      <c r="V286" s="26"/>
      <c r="W286" s="149"/>
    </row>
    <row r="287" spans="2:23" ht="19.899999999999999" customHeight="1" x14ac:dyDescent="0.15">
      <c r="B287" s="149"/>
      <c r="D287" s="283">
        <v>155</v>
      </c>
      <c r="E287" s="284"/>
      <c r="F287" s="284"/>
      <c r="G287" s="246" t="s">
        <v>163</v>
      </c>
      <c r="H287" s="246"/>
      <c r="I287" s="246"/>
      <c r="J287" s="246"/>
      <c r="K287" s="21"/>
      <c r="L287" s="26"/>
      <c r="M287" s="118"/>
      <c r="N287" s="283">
        <v>213</v>
      </c>
      <c r="O287" s="284"/>
      <c r="P287" s="284"/>
      <c r="Q287" s="246" t="s">
        <v>217</v>
      </c>
      <c r="R287" s="246"/>
      <c r="S287" s="246"/>
      <c r="T287" s="246"/>
      <c r="U287" s="21"/>
      <c r="V287" s="241"/>
      <c r="W287" s="149"/>
    </row>
    <row r="288" spans="2:23" ht="19.899999999999999" customHeight="1" x14ac:dyDescent="0.15">
      <c r="B288" s="149"/>
      <c r="D288" s="283">
        <v>156</v>
      </c>
      <c r="E288" s="284"/>
      <c r="F288" s="284"/>
      <c r="G288" s="246" t="s">
        <v>164</v>
      </c>
      <c r="H288" s="246"/>
      <c r="I288" s="246"/>
      <c r="J288" s="246"/>
      <c r="K288" s="21"/>
      <c r="L288" s="241"/>
      <c r="M288" s="118"/>
      <c r="N288" s="290">
        <v>214</v>
      </c>
      <c r="O288" s="291"/>
      <c r="P288" s="291"/>
      <c r="Q288" s="261" t="s">
        <v>35</v>
      </c>
      <c r="R288" s="261"/>
      <c r="S288" s="261"/>
      <c r="T288" s="261"/>
      <c r="U288" s="23"/>
      <c r="V288" s="262"/>
      <c r="W288" s="149"/>
    </row>
    <row r="289" spans="2:23" ht="19.899999999999999" customHeight="1" x14ac:dyDescent="0.15">
      <c r="B289" s="149"/>
      <c r="D289" s="283">
        <v>157</v>
      </c>
      <c r="E289" s="284"/>
      <c r="F289" s="284"/>
      <c r="G289" s="246" t="s">
        <v>165</v>
      </c>
      <c r="H289" s="246"/>
      <c r="I289" s="246"/>
      <c r="J289" s="246"/>
      <c r="K289" s="21"/>
      <c r="L289" s="26"/>
      <c r="M289" s="118"/>
      <c r="N289" s="276">
        <v>215</v>
      </c>
      <c r="O289" s="277" t="s">
        <v>218</v>
      </c>
      <c r="P289" s="277"/>
      <c r="Q289" s="240" t="s">
        <v>219</v>
      </c>
      <c r="R289" s="240"/>
      <c r="S289" s="240"/>
      <c r="T289" s="240"/>
      <c r="U289" s="21"/>
      <c r="V289" s="241"/>
      <c r="W289" s="149"/>
    </row>
    <row r="290" spans="2:23" ht="19.899999999999999" customHeight="1" x14ac:dyDescent="0.15">
      <c r="B290" s="149"/>
      <c r="D290" s="283">
        <v>158</v>
      </c>
      <c r="E290" s="284"/>
      <c r="F290" s="284"/>
      <c r="G290" s="246" t="s">
        <v>166</v>
      </c>
      <c r="H290" s="246"/>
      <c r="I290" s="246"/>
      <c r="J290" s="246"/>
      <c r="K290" s="21"/>
      <c r="L290" s="26"/>
      <c r="M290" s="118"/>
      <c r="N290" s="283">
        <v>216</v>
      </c>
      <c r="O290" s="284"/>
      <c r="P290" s="284"/>
      <c r="Q290" s="246" t="s">
        <v>220</v>
      </c>
      <c r="R290" s="246"/>
      <c r="S290" s="246"/>
      <c r="T290" s="246"/>
      <c r="U290" s="21"/>
      <c r="V290" s="26"/>
      <c r="W290" s="149"/>
    </row>
    <row r="291" spans="2:23" ht="19.899999999999999" customHeight="1" x14ac:dyDescent="0.15">
      <c r="B291" s="149"/>
      <c r="D291" s="283">
        <v>159</v>
      </c>
      <c r="E291" s="284"/>
      <c r="F291" s="284"/>
      <c r="G291" s="246" t="s">
        <v>167</v>
      </c>
      <c r="H291" s="246"/>
      <c r="I291" s="246"/>
      <c r="J291" s="246"/>
      <c r="K291" s="21"/>
      <c r="L291" s="26"/>
      <c r="M291" s="118"/>
      <c r="N291" s="283">
        <v>217</v>
      </c>
      <c r="O291" s="284"/>
      <c r="P291" s="284"/>
      <c r="Q291" s="246" t="s">
        <v>221</v>
      </c>
      <c r="R291" s="246"/>
      <c r="S291" s="246"/>
      <c r="T291" s="246"/>
      <c r="U291" s="21"/>
      <c r="V291" s="241"/>
      <c r="W291" s="149"/>
    </row>
    <row r="292" spans="2:23" ht="19.899999999999999" customHeight="1" x14ac:dyDescent="0.15">
      <c r="B292" s="149"/>
      <c r="D292" s="283">
        <v>160</v>
      </c>
      <c r="E292" s="284"/>
      <c r="F292" s="284"/>
      <c r="G292" s="246" t="s">
        <v>168</v>
      </c>
      <c r="H292" s="246"/>
      <c r="I292" s="246"/>
      <c r="J292" s="246"/>
      <c r="K292" s="21"/>
      <c r="L292" s="26"/>
      <c r="M292" s="118"/>
      <c r="N292" s="283">
        <v>218</v>
      </c>
      <c r="O292" s="284"/>
      <c r="P292" s="284"/>
      <c r="Q292" s="246" t="s">
        <v>222</v>
      </c>
      <c r="R292" s="246"/>
      <c r="S292" s="246"/>
      <c r="T292" s="246"/>
      <c r="U292" s="21"/>
      <c r="V292" s="241"/>
      <c r="W292" s="149"/>
    </row>
    <row r="293" spans="2:23" ht="19.899999999999999" customHeight="1" x14ac:dyDescent="0.15">
      <c r="B293" s="149"/>
      <c r="D293" s="290">
        <v>161</v>
      </c>
      <c r="E293" s="291"/>
      <c r="F293" s="291"/>
      <c r="G293" s="261" t="s">
        <v>35</v>
      </c>
      <c r="H293" s="261"/>
      <c r="I293" s="261"/>
      <c r="J293" s="261"/>
      <c r="K293" s="23"/>
      <c r="L293" s="262"/>
      <c r="M293" s="118"/>
      <c r="N293" s="283">
        <v>219</v>
      </c>
      <c r="O293" s="284"/>
      <c r="P293" s="284"/>
      <c r="Q293" s="246" t="s">
        <v>223</v>
      </c>
      <c r="R293" s="246"/>
      <c r="S293" s="246"/>
      <c r="T293" s="246"/>
      <c r="U293" s="21"/>
      <c r="V293" s="241"/>
      <c r="W293" s="149"/>
    </row>
    <row r="294" spans="2:23" ht="19.899999999999999" customHeight="1" x14ac:dyDescent="0.15">
      <c r="B294" s="149"/>
      <c r="D294" s="276">
        <v>162</v>
      </c>
      <c r="E294" s="277" t="s">
        <v>169</v>
      </c>
      <c r="F294" s="277"/>
      <c r="G294" s="240" t="s">
        <v>170</v>
      </c>
      <c r="H294" s="240"/>
      <c r="I294" s="240"/>
      <c r="J294" s="240"/>
      <c r="K294" s="21"/>
      <c r="L294" s="26"/>
      <c r="M294" s="118"/>
      <c r="N294" s="283">
        <v>220</v>
      </c>
      <c r="O294" s="284"/>
      <c r="P294" s="284"/>
      <c r="Q294" s="246" t="s">
        <v>224</v>
      </c>
      <c r="R294" s="246"/>
      <c r="S294" s="246"/>
      <c r="T294" s="246"/>
      <c r="U294" s="21"/>
      <c r="V294" s="241"/>
      <c r="W294" s="149"/>
    </row>
    <row r="295" spans="2:23" ht="19.899999999999999" customHeight="1" x14ac:dyDescent="0.15">
      <c r="B295" s="149"/>
      <c r="D295" s="283">
        <v>163</v>
      </c>
      <c r="E295" s="284"/>
      <c r="F295" s="284"/>
      <c r="G295" s="246" t="s">
        <v>171</v>
      </c>
      <c r="H295" s="246"/>
      <c r="I295" s="246"/>
      <c r="J295" s="246"/>
      <c r="K295" s="21"/>
      <c r="L295" s="26"/>
      <c r="M295" s="118"/>
      <c r="N295" s="283">
        <v>221</v>
      </c>
      <c r="O295" s="284"/>
      <c r="P295" s="284"/>
      <c r="Q295" s="246" t="s">
        <v>225</v>
      </c>
      <c r="R295" s="246"/>
      <c r="S295" s="246"/>
      <c r="T295" s="246"/>
      <c r="U295" s="21"/>
      <c r="V295" s="241"/>
      <c r="W295" s="149"/>
    </row>
    <row r="296" spans="2:23" ht="19.899999999999999" customHeight="1" x14ac:dyDescent="0.15">
      <c r="B296" s="149"/>
      <c r="D296" s="283">
        <v>164</v>
      </c>
      <c r="E296" s="284"/>
      <c r="F296" s="284"/>
      <c r="G296" s="246" t="s">
        <v>172</v>
      </c>
      <c r="H296" s="246"/>
      <c r="I296" s="246"/>
      <c r="J296" s="246"/>
      <c r="K296" s="21"/>
      <c r="L296" s="26"/>
      <c r="M296" s="118"/>
      <c r="N296" s="283">
        <v>222</v>
      </c>
      <c r="O296" s="284"/>
      <c r="P296" s="284"/>
      <c r="Q296" s="246" t="s">
        <v>226</v>
      </c>
      <c r="R296" s="246"/>
      <c r="S296" s="246"/>
      <c r="T296" s="246"/>
      <c r="U296" s="21"/>
      <c r="V296" s="241"/>
      <c r="W296" s="149"/>
    </row>
    <row r="297" spans="2:23" ht="19.899999999999999" customHeight="1" x14ac:dyDescent="0.15">
      <c r="B297" s="149"/>
      <c r="D297" s="288">
        <v>165</v>
      </c>
      <c r="E297" s="289"/>
      <c r="F297" s="289"/>
      <c r="G297" s="251" t="s">
        <v>35</v>
      </c>
      <c r="H297" s="251"/>
      <c r="I297" s="251"/>
      <c r="J297" s="251"/>
      <c r="K297" s="22"/>
      <c r="L297" s="27"/>
      <c r="M297" s="118"/>
      <c r="N297" s="288">
        <v>223</v>
      </c>
      <c r="O297" s="289"/>
      <c r="P297" s="289"/>
      <c r="Q297" s="251" t="s">
        <v>35</v>
      </c>
      <c r="R297" s="251"/>
      <c r="S297" s="251"/>
      <c r="T297" s="251"/>
      <c r="U297" s="22"/>
      <c r="V297" s="252"/>
      <c r="W297" s="149"/>
    </row>
    <row r="298" spans="2:23" ht="19.899999999999999" customHeight="1" x14ac:dyDescent="0.15">
      <c r="B298" s="149"/>
      <c r="D298" s="281">
        <v>166</v>
      </c>
      <c r="E298" s="282" t="s">
        <v>173</v>
      </c>
      <c r="F298" s="282"/>
      <c r="G298" s="255" t="s">
        <v>174</v>
      </c>
      <c r="H298" s="255"/>
      <c r="I298" s="255"/>
      <c r="J298" s="255"/>
      <c r="K298" s="20"/>
      <c r="L298" s="256"/>
      <c r="M298" s="118"/>
      <c r="N298" s="281">
        <v>224</v>
      </c>
      <c r="O298" s="282" t="s">
        <v>227</v>
      </c>
      <c r="P298" s="282"/>
      <c r="Q298" s="255" t="s">
        <v>239</v>
      </c>
      <c r="R298" s="255"/>
      <c r="S298" s="255"/>
      <c r="T298" s="255"/>
      <c r="U298" s="20"/>
      <c r="V298" s="28"/>
      <c r="W298" s="149"/>
    </row>
    <row r="299" spans="2:23" ht="19.899999999999999" customHeight="1" x14ac:dyDescent="0.15">
      <c r="B299" s="149"/>
      <c r="D299" s="283">
        <v>167</v>
      </c>
      <c r="E299" s="284"/>
      <c r="F299" s="284"/>
      <c r="G299" s="246" t="s">
        <v>175</v>
      </c>
      <c r="H299" s="246"/>
      <c r="I299" s="246"/>
      <c r="J299" s="246"/>
      <c r="K299" s="21"/>
      <c r="L299" s="241"/>
      <c r="M299" s="118"/>
      <c r="N299" s="283">
        <v>225</v>
      </c>
      <c r="O299" s="284"/>
      <c r="P299" s="284"/>
      <c r="Q299" s="246" t="s">
        <v>228</v>
      </c>
      <c r="R299" s="246"/>
      <c r="S299" s="246"/>
      <c r="T299" s="246"/>
      <c r="U299" s="21"/>
      <c r="V299" s="241"/>
      <c r="W299" s="149"/>
    </row>
    <row r="300" spans="2:23" ht="19.899999999999999" customHeight="1" x14ac:dyDescent="0.15">
      <c r="B300" s="149"/>
      <c r="D300" s="283">
        <v>168</v>
      </c>
      <c r="E300" s="284"/>
      <c r="F300" s="284"/>
      <c r="G300" s="246" t="s">
        <v>176</v>
      </c>
      <c r="H300" s="246"/>
      <c r="I300" s="246"/>
      <c r="J300" s="246"/>
      <c r="K300" s="21"/>
      <c r="L300" s="26"/>
      <c r="M300" s="118"/>
      <c r="N300" s="283">
        <v>226</v>
      </c>
      <c r="O300" s="284"/>
      <c r="P300" s="284"/>
      <c r="Q300" s="246" t="s">
        <v>229</v>
      </c>
      <c r="R300" s="246"/>
      <c r="S300" s="246"/>
      <c r="T300" s="246"/>
      <c r="U300" s="21"/>
      <c r="V300" s="241"/>
      <c r="W300" s="149"/>
    </row>
    <row r="301" spans="2:23" ht="19.899999999999999" customHeight="1" x14ac:dyDescent="0.15">
      <c r="B301" s="149"/>
      <c r="D301" s="283">
        <v>169</v>
      </c>
      <c r="E301" s="284"/>
      <c r="F301" s="284"/>
      <c r="G301" s="246" t="s">
        <v>177</v>
      </c>
      <c r="H301" s="246"/>
      <c r="I301" s="246"/>
      <c r="J301" s="246"/>
      <c r="K301" s="21"/>
      <c r="L301" s="241"/>
      <c r="M301" s="118"/>
      <c r="N301" s="283">
        <v>227</v>
      </c>
      <c r="O301" s="284"/>
      <c r="P301" s="284"/>
      <c r="Q301" s="246" t="s">
        <v>230</v>
      </c>
      <c r="R301" s="246"/>
      <c r="S301" s="246"/>
      <c r="T301" s="246"/>
      <c r="U301" s="21"/>
      <c r="V301" s="241"/>
      <c r="W301" s="149"/>
    </row>
    <row r="302" spans="2:23" ht="19.899999999999999" customHeight="1" x14ac:dyDescent="0.15">
      <c r="B302" s="149"/>
      <c r="D302" s="283">
        <v>170</v>
      </c>
      <c r="E302" s="284"/>
      <c r="F302" s="284"/>
      <c r="G302" s="246" t="s">
        <v>178</v>
      </c>
      <c r="H302" s="246"/>
      <c r="I302" s="246"/>
      <c r="J302" s="246"/>
      <c r="K302" s="21"/>
      <c r="L302" s="241"/>
      <c r="M302" s="118"/>
      <c r="N302" s="283">
        <v>228</v>
      </c>
      <c r="O302" s="284"/>
      <c r="P302" s="284"/>
      <c r="Q302" s="246" t="s">
        <v>231</v>
      </c>
      <c r="R302" s="246"/>
      <c r="S302" s="246"/>
      <c r="T302" s="246"/>
      <c r="U302" s="21"/>
      <c r="V302" s="241"/>
      <c r="W302" s="149"/>
    </row>
    <row r="303" spans="2:23" ht="19.899999999999999" customHeight="1" x14ac:dyDescent="0.15">
      <c r="B303" s="149"/>
      <c r="D303" s="283">
        <v>171</v>
      </c>
      <c r="E303" s="284"/>
      <c r="F303" s="284"/>
      <c r="G303" s="246" t="s">
        <v>179</v>
      </c>
      <c r="H303" s="246"/>
      <c r="I303" s="246"/>
      <c r="J303" s="246"/>
      <c r="K303" s="21"/>
      <c r="L303" s="241"/>
      <c r="M303" s="118"/>
      <c r="N303" s="283">
        <v>229</v>
      </c>
      <c r="O303" s="284"/>
      <c r="P303" s="284"/>
      <c r="Q303" s="246" t="s">
        <v>232</v>
      </c>
      <c r="R303" s="246"/>
      <c r="S303" s="246"/>
      <c r="T303" s="246"/>
      <c r="U303" s="21"/>
      <c r="V303" s="241"/>
      <c r="W303" s="149"/>
    </row>
    <row r="304" spans="2:23" ht="19.899999999999999" customHeight="1" x14ac:dyDescent="0.15">
      <c r="B304" s="149"/>
      <c r="D304" s="283">
        <v>172</v>
      </c>
      <c r="E304" s="284"/>
      <c r="F304" s="284"/>
      <c r="G304" s="246" t="s">
        <v>180</v>
      </c>
      <c r="H304" s="246"/>
      <c r="I304" s="246"/>
      <c r="J304" s="246"/>
      <c r="K304" s="21"/>
      <c r="L304" s="241"/>
      <c r="M304" s="118"/>
      <c r="N304" s="283">
        <v>230</v>
      </c>
      <c r="O304" s="284"/>
      <c r="P304" s="284"/>
      <c r="Q304" s="246" t="s">
        <v>233</v>
      </c>
      <c r="R304" s="246"/>
      <c r="S304" s="246"/>
      <c r="T304" s="246"/>
      <c r="U304" s="21"/>
      <c r="V304" s="241"/>
      <c r="W304" s="149"/>
    </row>
    <row r="305" spans="1:27" ht="19.899999999999999" customHeight="1" x14ac:dyDescent="0.15">
      <c r="B305" s="149"/>
      <c r="D305" s="290">
        <v>173</v>
      </c>
      <c r="E305" s="291"/>
      <c r="F305" s="291"/>
      <c r="G305" s="261" t="s">
        <v>35</v>
      </c>
      <c r="H305" s="261"/>
      <c r="I305" s="261"/>
      <c r="J305" s="261"/>
      <c r="K305" s="23"/>
      <c r="L305" s="262"/>
      <c r="M305" s="118"/>
      <c r="N305" s="283">
        <v>231</v>
      </c>
      <c r="O305" s="284"/>
      <c r="P305" s="284"/>
      <c r="Q305" s="246" t="s">
        <v>234</v>
      </c>
      <c r="R305" s="246"/>
      <c r="S305" s="246"/>
      <c r="T305" s="246"/>
      <c r="U305" s="21"/>
      <c r="V305" s="241"/>
      <c r="W305" s="149"/>
    </row>
    <row r="306" spans="1:27" ht="19.899999999999999" customHeight="1" x14ac:dyDescent="0.15">
      <c r="B306" s="149"/>
      <c r="D306" s="276">
        <v>174</v>
      </c>
      <c r="E306" s="293" t="s">
        <v>181</v>
      </c>
      <c r="F306" s="294"/>
      <c r="G306" s="240" t="s">
        <v>182</v>
      </c>
      <c r="H306" s="240"/>
      <c r="I306" s="240"/>
      <c r="J306" s="240"/>
      <c r="K306" s="21"/>
      <c r="L306" s="241"/>
      <c r="M306" s="118"/>
      <c r="N306" s="283">
        <v>232</v>
      </c>
      <c r="O306" s="284"/>
      <c r="P306" s="284"/>
      <c r="Q306" s="246" t="s">
        <v>235</v>
      </c>
      <c r="R306" s="246"/>
      <c r="S306" s="246"/>
      <c r="T306" s="246"/>
      <c r="U306" s="21"/>
      <c r="V306" s="241"/>
      <c r="W306" s="149"/>
    </row>
    <row r="307" spans="1:27" ht="19.899999999999999" customHeight="1" x14ac:dyDescent="0.15">
      <c r="B307" s="149"/>
      <c r="D307" s="283">
        <v>175</v>
      </c>
      <c r="E307" s="293"/>
      <c r="F307" s="294"/>
      <c r="G307" s="246" t="s">
        <v>183</v>
      </c>
      <c r="H307" s="246"/>
      <c r="I307" s="246"/>
      <c r="J307" s="246"/>
      <c r="K307" s="21"/>
      <c r="L307" s="241"/>
      <c r="M307" s="118"/>
      <c r="N307" s="290">
        <v>233</v>
      </c>
      <c r="O307" s="291"/>
      <c r="P307" s="291"/>
      <c r="Q307" s="261" t="s">
        <v>35</v>
      </c>
      <c r="R307" s="261"/>
      <c r="S307" s="261"/>
      <c r="T307" s="261"/>
      <c r="U307" s="23"/>
      <c r="V307" s="29"/>
      <c r="W307" s="149"/>
    </row>
    <row r="308" spans="1:27" ht="19.899999999999999" customHeight="1" x14ac:dyDescent="0.15">
      <c r="B308" s="149"/>
      <c r="D308" s="283">
        <v>176</v>
      </c>
      <c r="E308" s="293"/>
      <c r="F308" s="294"/>
      <c r="G308" s="246" t="s">
        <v>184</v>
      </c>
      <c r="H308" s="246"/>
      <c r="I308" s="246"/>
      <c r="J308" s="246"/>
      <c r="K308" s="21"/>
      <c r="L308" s="26"/>
      <c r="M308" s="118"/>
      <c r="N308" s="276">
        <v>234</v>
      </c>
      <c r="O308" s="277" t="s">
        <v>35</v>
      </c>
      <c r="P308" s="277"/>
      <c r="Q308" s="240" t="s">
        <v>236</v>
      </c>
      <c r="R308" s="240"/>
      <c r="S308" s="240"/>
      <c r="T308" s="240"/>
      <c r="U308" s="21"/>
      <c r="V308" s="26"/>
      <c r="W308" s="149"/>
    </row>
    <row r="309" spans="1:27" ht="19.899999999999999" customHeight="1" x14ac:dyDescent="0.15">
      <c r="B309" s="149"/>
      <c r="D309" s="283">
        <v>177</v>
      </c>
      <c r="E309" s="293"/>
      <c r="F309" s="294"/>
      <c r="G309" s="246" t="s">
        <v>185</v>
      </c>
      <c r="H309" s="246"/>
      <c r="I309" s="246"/>
      <c r="J309" s="246"/>
      <c r="K309" s="21"/>
      <c r="L309" s="241"/>
      <c r="M309" s="118"/>
      <c r="N309" s="290">
        <v>235</v>
      </c>
      <c r="O309" s="291"/>
      <c r="P309" s="291"/>
      <c r="Q309" s="261" t="s">
        <v>35</v>
      </c>
      <c r="R309" s="261"/>
      <c r="S309" s="261"/>
      <c r="T309" s="261"/>
      <c r="U309" s="24"/>
      <c r="V309" s="265"/>
      <c r="W309" s="149"/>
    </row>
    <row r="310" spans="1:27" ht="19.899999999999999" customHeight="1" x14ac:dyDescent="0.15">
      <c r="B310" s="149"/>
      <c r="D310" s="283">
        <v>178</v>
      </c>
      <c r="E310" s="293"/>
      <c r="F310" s="294"/>
      <c r="G310" s="246" t="s">
        <v>186</v>
      </c>
      <c r="H310" s="246"/>
      <c r="I310" s="246"/>
      <c r="J310" s="246"/>
      <c r="K310" s="21"/>
      <c r="L310" s="241"/>
      <c r="M310" s="118"/>
      <c r="N310" s="118"/>
      <c r="O310" s="118"/>
      <c r="P310" s="118"/>
      <c r="Q310" s="118"/>
      <c r="R310" s="118"/>
      <c r="S310" s="118"/>
      <c r="T310" s="118"/>
      <c r="U310" s="146"/>
      <c r="V310" s="146"/>
      <c r="W310" s="149"/>
    </row>
    <row r="311" spans="1:27" ht="19.899999999999999" customHeight="1" x14ac:dyDescent="0.15">
      <c r="B311" s="149"/>
      <c r="D311" s="283">
        <v>179</v>
      </c>
      <c r="E311" s="293"/>
      <c r="F311" s="294"/>
      <c r="G311" s="246" t="s">
        <v>187</v>
      </c>
      <c r="H311" s="246"/>
      <c r="I311" s="246"/>
      <c r="J311" s="246"/>
      <c r="K311" s="21"/>
      <c r="L311" s="26"/>
      <c r="M311" s="118"/>
      <c r="N311" s="118"/>
      <c r="O311" s="118"/>
      <c r="P311" s="118"/>
      <c r="Q311" s="118"/>
      <c r="R311" s="118"/>
      <c r="S311" s="118"/>
      <c r="T311" s="118"/>
      <c r="U311" s="146"/>
      <c r="V311" s="146"/>
      <c r="W311" s="149"/>
    </row>
    <row r="312" spans="1:27" ht="19.899999999999999" customHeight="1" x14ac:dyDescent="0.15">
      <c r="B312" s="149"/>
      <c r="D312" s="283">
        <v>180</v>
      </c>
      <c r="E312" s="293"/>
      <c r="F312" s="294"/>
      <c r="G312" s="246" t="s">
        <v>188</v>
      </c>
      <c r="H312" s="246"/>
      <c r="I312" s="246"/>
      <c r="J312" s="246"/>
      <c r="K312" s="21"/>
      <c r="L312" s="241"/>
      <c r="M312" s="118"/>
      <c r="N312" s="118"/>
      <c r="O312" s="118"/>
      <c r="P312" s="118"/>
      <c r="Q312" s="118"/>
      <c r="R312" s="118"/>
      <c r="S312" s="118"/>
      <c r="T312" s="118"/>
      <c r="U312" s="146"/>
      <c r="V312" s="146"/>
      <c r="W312" s="149"/>
    </row>
    <row r="313" spans="1:27" ht="19.899999999999999" customHeight="1" x14ac:dyDescent="0.15">
      <c r="B313" s="149"/>
      <c r="D313" s="283">
        <v>181</v>
      </c>
      <c r="E313" s="293"/>
      <c r="F313" s="294"/>
      <c r="G313" s="246" t="s">
        <v>189</v>
      </c>
      <c r="H313" s="246"/>
      <c r="I313" s="246"/>
      <c r="J313" s="246"/>
      <c r="K313" s="21"/>
      <c r="L313" s="241"/>
      <c r="M313" s="118"/>
      <c r="N313" s="118"/>
      <c r="O313" s="118"/>
      <c r="P313" s="118"/>
      <c r="Q313" s="118"/>
      <c r="R313" s="118"/>
      <c r="S313" s="118"/>
      <c r="T313" s="118"/>
      <c r="U313" s="146"/>
      <c r="V313" s="146"/>
      <c r="W313" s="149"/>
    </row>
    <row r="314" spans="1:27" ht="19.899999999999999" customHeight="1" x14ac:dyDescent="0.15">
      <c r="B314" s="149"/>
      <c r="D314" s="290">
        <v>182</v>
      </c>
      <c r="E314" s="295"/>
      <c r="F314" s="296"/>
      <c r="G314" s="261" t="s">
        <v>335</v>
      </c>
      <c r="H314" s="261"/>
      <c r="I314" s="261"/>
      <c r="J314" s="261"/>
      <c r="K314" s="23"/>
      <c r="L314" s="29"/>
      <c r="M314" s="118"/>
      <c r="N314" s="118"/>
      <c r="O314" s="118"/>
      <c r="P314" s="118"/>
      <c r="Q314" s="118"/>
      <c r="R314" s="118"/>
      <c r="S314" s="118"/>
      <c r="T314" s="118"/>
      <c r="U314" s="146"/>
      <c r="V314" s="146"/>
      <c r="W314" s="149"/>
    </row>
    <row r="315" spans="1:27" x14ac:dyDescent="0.15">
      <c r="B315" s="149"/>
      <c r="K315" s="297"/>
      <c r="L315" s="146"/>
      <c r="U315" s="146"/>
      <c r="V315" s="146"/>
      <c r="W315" s="149"/>
    </row>
    <row r="316" spans="1:27" ht="19.899999999999999" customHeight="1" x14ac:dyDescent="0.15">
      <c r="A316" s="161"/>
      <c r="B316" s="101"/>
      <c r="C316" s="114"/>
      <c r="D316" s="298" t="s">
        <v>263</v>
      </c>
      <c r="E316" s="298"/>
      <c r="F316" s="298"/>
      <c r="G316" s="298"/>
      <c r="H316" s="298"/>
      <c r="I316" s="298"/>
      <c r="J316" s="298"/>
      <c r="K316" s="299"/>
      <c r="L316" s="299"/>
      <c r="M316" s="298"/>
      <c r="N316" s="298"/>
      <c r="O316" s="298"/>
      <c r="P316" s="298"/>
      <c r="Q316" s="298"/>
      <c r="R316" s="298"/>
      <c r="S316" s="298"/>
      <c r="T316" s="298"/>
      <c r="U316" s="299"/>
      <c r="V316" s="299"/>
      <c r="W316" s="300"/>
      <c r="X316" s="118"/>
    </row>
    <row r="317" spans="1:27" ht="19.899999999999999" customHeight="1" x14ac:dyDescent="0.15">
      <c r="A317" s="161"/>
      <c r="B317" s="101"/>
      <c r="C317" s="114"/>
      <c r="D317" s="147" t="s">
        <v>299</v>
      </c>
      <c r="E317" s="301"/>
      <c r="F317" s="301"/>
      <c r="G317" s="301"/>
      <c r="H317" s="301"/>
      <c r="I317" s="301"/>
      <c r="J317" s="301"/>
      <c r="K317" s="302"/>
      <c r="L317" s="302"/>
      <c r="M317" s="301"/>
      <c r="N317" s="301"/>
      <c r="O317" s="301"/>
      <c r="P317" s="301"/>
      <c r="Q317" s="301"/>
      <c r="R317" s="301"/>
      <c r="S317" s="301"/>
      <c r="T317" s="301"/>
      <c r="U317" s="302"/>
      <c r="V317" s="302"/>
      <c r="W317" s="303"/>
      <c r="X317" s="118"/>
    </row>
    <row r="318" spans="1:27" ht="30" customHeight="1" x14ac:dyDescent="0.15">
      <c r="A318" s="161"/>
      <c r="B318" s="101"/>
      <c r="C318" s="114"/>
      <c r="D318" s="304" t="s">
        <v>240</v>
      </c>
      <c r="E318" s="305" t="s">
        <v>265</v>
      </c>
      <c r="F318" s="306" t="s">
        <v>267</v>
      </c>
      <c r="G318" s="307"/>
      <c r="H318" s="307"/>
      <c r="I318" s="308"/>
      <c r="J318" s="306" t="s">
        <v>271</v>
      </c>
      <c r="K318" s="309"/>
      <c r="L318" s="309"/>
      <c r="M318" s="308"/>
      <c r="N318" s="310" t="s">
        <v>272</v>
      </c>
      <c r="O318" s="311"/>
      <c r="P318" s="311"/>
      <c r="Q318" s="311"/>
      <c r="R318" s="312"/>
      <c r="S318" s="310" t="s">
        <v>266</v>
      </c>
      <c r="T318" s="311"/>
      <c r="U318" s="313"/>
      <c r="V318" s="314"/>
      <c r="W318" s="149"/>
      <c r="X318" s="118"/>
    </row>
    <row r="319" spans="1:27" ht="48" customHeight="1" x14ac:dyDescent="0.15">
      <c r="A319" s="161"/>
      <c r="B319" s="101"/>
      <c r="C319" s="114"/>
      <c r="D319" s="315">
        <v>1</v>
      </c>
      <c r="E319" s="316" t="str">
        <f>IF(AA319=1,IF(Y319=1,INDEX($D$192:$K$314,MATCH("①",$K$192:$K$314,0),1),INDEX($N$192:$U$314,MATCH("①",$U$192:$U$314,0),1)),"")</f>
        <v/>
      </c>
      <c r="F319" s="317" t="str">
        <f t="shared" ref="F319:F328" si="0">IF(LEN(E319)=0,"",VLOOKUP(E319,業種,2,FALSE) &amp; "-" &amp;VLOOKUP(E319,業種,3,FALSE))</f>
        <v/>
      </c>
      <c r="G319" s="318"/>
      <c r="H319" s="318"/>
      <c r="I319" s="319"/>
      <c r="J319" s="82"/>
      <c r="K319" s="83"/>
      <c r="L319" s="83"/>
      <c r="M319" s="84"/>
      <c r="N319" s="69"/>
      <c r="O319" s="70"/>
      <c r="P319" s="70"/>
      <c r="Q319" s="70"/>
      <c r="R319" s="71"/>
      <c r="S319" s="69"/>
      <c r="T319" s="70"/>
      <c r="U319" s="72"/>
      <c r="V319" s="73"/>
      <c r="W319" s="149"/>
      <c r="X319" s="118"/>
      <c r="Y319" s="320">
        <f>COUNTIF($K$192:$K$314,"①")</f>
        <v>0</v>
      </c>
      <c r="Z319" s="320">
        <f>COUNTIF($U$192:$U$314,"①")</f>
        <v>0</v>
      </c>
      <c r="AA319" s="320">
        <f>SUM(Y319,Z319)</f>
        <v>0</v>
      </c>
    </row>
    <row r="320" spans="1:27" ht="48" customHeight="1" x14ac:dyDescent="0.15">
      <c r="A320" s="161"/>
      <c r="B320" s="101"/>
      <c r="C320" s="114"/>
      <c r="D320" s="321">
        <v>2</v>
      </c>
      <c r="E320" s="322" t="str">
        <f>IF(AA320=1,IF(Y320=1,INDEX($D$192:$K$314,MATCH("②",$K$192:$K$314,0),1),INDEX($N$192:$U$314,MATCH("②",$U$192:$U$314,0),1)),"")</f>
        <v/>
      </c>
      <c r="F320" s="323" t="str">
        <f t="shared" si="0"/>
        <v/>
      </c>
      <c r="G320" s="324"/>
      <c r="H320" s="324"/>
      <c r="I320" s="325"/>
      <c r="J320" s="49"/>
      <c r="K320" s="50"/>
      <c r="L320" s="50"/>
      <c r="M320" s="51"/>
      <c r="N320" s="52"/>
      <c r="O320" s="53"/>
      <c r="P320" s="53"/>
      <c r="Q320" s="53"/>
      <c r="R320" s="54"/>
      <c r="S320" s="52"/>
      <c r="T320" s="53"/>
      <c r="U320" s="55"/>
      <c r="V320" s="56"/>
      <c r="W320" s="149"/>
      <c r="X320" s="118"/>
      <c r="Y320" s="320">
        <f>COUNTIF($K$192:$K$314,"②")</f>
        <v>0</v>
      </c>
      <c r="Z320" s="320">
        <f>COUNTIF($U$192:$U$314,"②")</f>
        <v>0</v>
      </c>
      <c r="AA320" s="320">
        <f>SUM(Y320,Z320)</f>
        <v>0</v>
      </c>
    </row>
    <row r="321" spans="1:27" ht="48" customHeight="1" x14ac:dyDescent="0.15">
      <c r="A321" s="161"/>
      <c r="B321" s="101"/>
      <c r="C321" s="114"/>
      <c r="D321" s="321">
        <v>3</v>
      </c>
      <c r="E321" s="322" t="str">
        <f>IF(AA321=1,IF(Y321=1,INDEX($D$192:$K$314,MATCH("③",$K$192:$K$314,0),1),INDEX($N$192:$U$314,MATCH("③",$U$192:$U$314,0),1)),"")</f>
        <v/>
      </c>
      <c r="F321" s="326" t="str">
        <f t="shared" si="0"/>
        <v/>
      </c>
      <c r="G321" s="327"/>
      <c r="H321" s="327"/>
      <c r="I321" s="328"/>
      <c r="J321" s="49"/>
      <c r="K321" s="50"/>
      <c r="L321" s="50"/>
      <c r="M321" s="51"/>
      <c r="N321" s="52"/>
      <c r="O321" s="53"/>
      <c r="P321" s="53"/>
      <c r="Q321" s="53"/>
      <c r="R321" s="54"/>
      <c r="S321" s="52"/>
      <c r="T321" s="53"/>
      <c r="U321" s="55"/>
      <c r="V321" s="56"/>
      <c r="W321" s="149"/>
      <c r="X321" s="118"/>
      <c r="Y321" s="320">
        <f>COUNTIF($K$192:$K$314,"③")</f>
        <v>0</v>
      </c>
      <c r="Z321" s="320">
        <f>COUNTIF($U$192:$U$314,"③")</f>
        <v>0</v>
      </c>
      <c r="AA321" s="320">
        <f t="shared" ref="AA321:AA328" si="1">SUM(Y321,Z321)</f>
        <v>0</v>
      </c>
    </row>
    <row r="322" spans="1:27" ht="48" customHeight="1" x14ac:dyDescent="0.15">
      <c r="A322" s="161"/>
      <c r="B322" s="101"/>
      <c r="C322" s="114"/>
      <c r="D322" s="321">
        <v>4</v>
      </c>
      <c r="E322" s="322" t="str">
        <f>IF(AA322=1,IF(Y322=1,INDEX($D$192:$K$314,MATCH("④",$K$192:$K$314,0),1),INDEX($N$192:$U$314,MATCH("④",$U$192:$U$314,0),1)),"")</f>
        <v/>
      </c>
      <c r="F322" s="329" t="str">
        <f t="shared" si="0"/>
        <v/>
      </c>
      <c r="G322" s="330"/>
      <c r="H322" s="330"/>
      <c r="I322" s="331"/>
      <c r="J322" s="49"/>
      <c r="K322" s="50"/>
      <c r="L322" s="50"/>
      <c r="M322" s="51"/>
      <c r="N322" s="52"/>
      <c r="O322" s="53"/>
      <c r="P322" s="53"/>
      <c r="Q322" s="53"/>
      <c r="R322" s="54"/>
      <c r="S322" s="52"/>
      <c r="T322" s="53"/>
      <c r="U322" s="55"/>
      <c r="V322" s="56"/>
      <c r="W322" s="149"/>
      <c r="X322" s="118"/>
      <c r="Y322" s="320">
        <f>COUNTIF($K$192:$K$314,"④")</f>
        <v>0</v>
      </c>
      <c r="Z322" s="320">
        <f>COUNTIF($U$192:$U$314,"④")</f>
        <v>0</v>
      </c>
      <c r="AA322" s="320">
        <f t="shared" si="1"/>
        <v>0</v>
      </c>
    </row>
    <row r="323" spans="1:27" ht="48" customHeight="1" x14ac:dyDescent="0.15">
      <c r="A323" s="161"/>
      <c r="B323" s="101"/>
      <c r="C323" s="114"/>
      <c r="D323" s="321">
        <v>5</v>
      </c>
      <c r="E323" s="322" t="str">
        <f>IF(AA323=1,IF(Y323=1,INDEX($D$192:$K$314,MATCH("⑤",$K$192:$K$314,0),1),INDEX($N$192:$U$314,MATCH("⑤",$U$192:$U$314,0),1)),"")</f>
        <v/>
      </c>
      <c r="F323" s="329" t="str">
        <f t="shared" si="0"/>
        <v/>
      </c>
      <c r="G323" s="330"/>
      <c r="H323" s="330"/>
      <c r="I323" s="331"/>
      <c r="J323" s="49"/>
      <c r="K323" s="50"/>
      <c r="L323" s="50"/>
      <c r="M323" s="51"/>
      <c r="N323" s="52"/>
      <c r="O323" s="53"/>
      <c r="P323" s="53"/>
      <c r="Q323" s="53"/>
      <c r="R323" s="54"/>
      <c r="S323" s="52"/>
      <c r="T323" s="53"/>
      <c r="U323" s="55"/>
      <c r="V323" s="56"/>
      <c r="W323" s="149"/>
      <c r="X323" s="118"/>
      <c r="Y323" s="320">
        <f>COUNTIF($K$192:$K$314,"⑤")</f>
        <v>0</v>
      </c>
      <c r="Z323" s="320">
        <f>COUNTIF($U$192:$U$314,"⑤")</f>
        <v>0</v>
      </c>
      <c r="AA323" s="320">
        <f t="shared" si="1"/>
        <v>0</v>
      </c>
    </row>
    <row r="324" spans="1:27" ht="48" customHeight="1" x14ac:dyDescent="0.15">
      <c r="A324" s="161"/>
      <c r="B324" s="101"/>
      <c r="C324" s="114"/>
      <c r="D324" s="321">
        <v>6</v>
      </c>
      <c r="E324" s="322" t="str">
        <f>IF(AA324=1,IF(Y324=1,INDEX($D$192:$K$314,MATCH("⑥",$K$192:$K$314,0),1),INDEX($N$192:$U$314,MATCH("⑥",$U$192:$U$314,0),1)),"")</f>
        <v/>
      </c>
      <c r="F324" s="323" t="str">
        <f t="shared" si="0"/>
        <v/>
      </c>
      <c r="G324" s="324"/>
      <c r="H324" s="324"/>
      <c r="I324" s="325"/>
      <c r="J324" s="49"/>
      <c r="K324" s="50"/>
      <c r="L324" s="50"/>
      <c r="M324" s="51"/>
      <c r="N324" s="52"/>
      <c r="O324" s="53"/>
      <c r="P324" s="53"/>
      <c r="Q324" s="53"/>
      <c r="R324" s="54"/>
      <c r="S324" s="52"/>
      <c r="T324" s="53"/>
      <c r="U324" s="55"/>
      <c r="V324" s="56"/>
      <c r="W324" s="149"/>
      <c r="X324" s="118"/>
      <c r="Y324" s="320">
        <f>COUNTIF($K$192:$K$314,"⑥")</f>
        <v>0</v>
      </c>
      <c r="Z324" s="320">
        <f>COUNTIF($U$192:$U$314,"⑥")</f>
        <v>0</v>
      </c>
      <c r="AA324" s="320">
        <f t="shared" si="1"/>
        <v>0</v>
      </c>
    </row>
    <row r="325" spans="1:27" ht="48" customHeight="1" x14ac:dyDescent="0.15">
      <c r="A325" s="161"/>
      <c r="B325" s="101"/>
      <c r="C325" s="114"/>
      <c r="D325" s="321">
        <v>7</v>
      </c>
      <c r="E325" s="322" t="str">
        <f>IF(AA325=1,IF(Y325=1,INDEX($D$192:$K$314,MATCH("⑦",$K$192:$K$314,0),1),INDEX($N$192:$U$314,MATCH("⑦",$U$192:$U$314,0),1)),"")</f>
        <v/>
      </c>
      <c r="F325" s="329" t="str">
        <f t="shared" si="0"/>
        <v/>
      </c>
      <c r="G325" s="330"/>
      <c r="H325" s="330"/>
      <c r="I325" s="331"/>
      <c r="J325" s="49"/>
      <c r="K325" s="50"/>
      <c r="L325" s="50"/>
      <c r="M325" s="51"/>
      <c r="N325" s="52"/>
      <c r="O325" s="53"/>
      <c r="P325" s="53"/>
      <c r="Q325" s="53"/>
      <c r="R325" s="54"/>
      <c r="S325" s="52"/>
      <c r="T325" s="53"/>
      <c r="U325" s="55"/>
      <c r="V325" s="56"/>
      <c r="W325" s="149"/>
      <c r="X325" s="118"/>
      <c r="Y325" s="320">
        <f>COUNTIF($K$192:$K$314,"⑦")</f>
        <v>0</v>
      </c>
      <c r="Z325" s="320">
        <f>COUNTIF($U$192:$U$314,"⑦")</f>
        <v>0</v>
      </c>
      <c r="AA325" s="320">
        <f t="shared" si="1"/>
        <v>0</v>
      </c>
    </row>
    <row r="326" spans="1:27" ht="48" customHeight="1" x14ac:dyDescent="0.15">
      <c r="A326" s="161"/>
      <c r="B326" s="101"/>
      <c r="C326" s="114"/>
      <c r="D326" s="332">
        <v>8</v>
      </c>
      <c r="E326" s="333" t="str">
        <f>IF(AA326=1,IF(Y326=1,INDEX($D$192:$K$314,MATCH("⑧",$K$192:$K$314,0),1),INDEX($N$192:$U$314,MATCH("⑧",$U$192:$U$314,0),1)),"")</f>
        <v/>
      </c>
      <c r="F326" s="334" t="str">
        <f t="shared" si="0"/>
        <v/>
      </c>
      <c r="G326" s="335"/>
      <c r="H326" s="335"/>
      <c r="I326" s="336"/>
      <c r="J326" s="49"/>
      <c r="K326" s="50"/>
      <c r="L326" s="50"/>
      <c r="M326" s="51"/>
      <c r="N326" s="52"/>
      <c r="O326" s="53"/>
      <c r="P326" s="53"/>
      <c r="Q326" s="53"/>
      <c r="R326" s="54"/>
      <c r="S326" s="52"/>
      <c r="T326" s="53"/>
      <c r="U326" s="55"/>
      <c r="V326" s="56"/>
      <c r="W326" s="149"/>
      <c r="X326" s="118"/>
      <c r="Y326" s="320">
        <f>COUNTIF($K$192:$K$314,"⑧")</f>
        <v>0</v>
      </c>
      <c r="Z326" s="320">
        <f>COUNTIF($U$192:$U$314,"⑧")</f>
        <v>0</v>
      </c>
      <c r="AA326" s="320">
        <f t="shared" si="1"/>
        <v>0</v>
      </c>
    </row>
    <row r="327" spans="1:27" ht="48" customHeight="1" x14ac:dyDescent="0.15">
      <c r="A327" s="161"/>
      <c r="B327" s="101"/>
      <c r="C327" s="114"/>
      <c r="D327" s="321">
        <v>9</v>
      </c>
      <c r="E327" s="322" t="str">
        <f>IF(AA327=1,IF(Y327=1,INDEX($D$192:$K$314,MATCH("⑨",$K$192:$K$314,0),1),INDEX($N$192:$U$314,MATCH("⑨",$U$192:$U$314,0),1)),"")</f>
        <v/>
      </c>
      <c r="F327" s="323" t="str">
        <f t="shared" si="0"/>
        <v/>
      </c>
      <c r="G327" s="324"/>
      <c r="H327" s="324"/>
      <c r="I327" s="325"/>
      <c r="J327" s="49"/>
      <c r="K327" s="50"/>
      <c r="L327" s="50"/>
      <c r="M327" s="51"/>
      <c r="N327" s="52"/>
      <c r="O327" s="53"/>
      <c r="P327" s="53"/>
      <c r="Q327" s="53"/>
      <c r="R327" s="54"/>
      <c r="S327" s="52"/>
      <c r="T327" s="53"/>
      <c r="U327" s="55"/>
      <c r="V327" s="56"/>
      <c r="W327" s="149"/>
      <c r="X327" s="118"/>
      <c r="Y327" s="320">
        <f>COUNTIF($K$192:$K$314,"⑨")</f>
        <v>0</v>
      </c>
      <c r="Z327" s="320">
        <f>COUNTIF($U$192:$U$314,"⑨")</f>
        <v>0</v>
      </c>
      <c r="AA327" s="320">
        <f t="shared" si="1"/>
        <v>0</v>
      </c>
    </row>
    <row r="328" spans="1:27" ht="48" customHeight="1" x14ac:dyDescent="0.15">
      <c r="A328" s="161"/>
      <c r="B328" s="101"/>
      <c r="C328" s="114"/>
      <c r="D328" s="337">
        <v>10</v>
      </c>
      <c r="E328" s="338" t="str">
        <f>IF(AA328=1,IF(Y328=1,INDEX($D$192:$K$314,MATCH("⑩",$K$192:$K$314,0),1),INDEX($N$192:$U$314,MATCH("⑩",$U$192:$U$314,0),1)),"")</f>
        <v/>
      </c>
      <c r="F328" s="339" t="str">
        <f t="shared" si="0"/>
        <v/>
      </c>
      <c r="G328" s="340"/>
      <c r="H328" s="340"/>
      <c r="I328" s="341"/>
      <c r="J328" s="61"/>
      <c r="K328" s="62"/>
      <c r="L328" s="62"/>
      <c r="M328" s="63"/>
      <c r="N328" s="64"/>
      <c r="O328" s="65"/>
      <c r="P328" s="65"/>
      <c r="Q328" s="65"/>
      <c r="R328" s="66"/>
      <c r="S328" s="64"/>
      <c r="T328" s="65"/>
      <c r="U328" s="67"/>
      <c r="V328" s="68"/>
      <c r="W328" s="149"/>
      <c r="X328" s="118"/>
      <c r="Y328" s="320">
        <f>COUNTIF($K$192:$K$314,"⑩")</f>
        <v>0</v>
      </c>
      <c r="Z328" s="320">
        <f>COUNTIF($U$192:$U$314,"⑩")</f>
        <v>0</v>
      </c>
      <c r="AA328" s="320">
        <f t="shared" si="1"/>
        <v>0</v>
      </c>
    </row>
    <row r="329" spans="1:27" ht="15.75" customHeight="1" x14ac:dyDescent="0.15">
      <c r="A329" s="161"/>
      <c r="B329" s="101"/>
      <c r="C329" s="114"/>
      <c r="D329" s="342" t="s">
        <v>300</v>
      </c>
      <c r="E329" s="342"/>
      <c r="F329" s="342"/>
      <c r="G329" s="342"/>
      <c r="H329" s="342"/>
      <c r="I329" s="342"/>
      <c r="J329" s="342"/>
      <c r="K329" s="343"/>
      <c r="L329" s="343"/>
      <c r="M329" s="342"/>
      <c r="N329" s="342"/>
      <c r="O329" s="342"/>
      <c r="P329" s="342"/>
      <c r="Q329" s="342"/>
      <c r="R329" s="342"/>
      <c r="S329" s="342"/>
      <c r="T329" s="342"/>
      <c r="U329" s="343"/>
      <c r="V329" s="343"/>
      <c r="W329" s="149"/>
      <c r="X329" s="118"/>
    </row>
    <row r="330" spans="1:27" ht="15.75" customHeight="1" x14ac:dyDescent="0.15">
      <c r="A330" s="161"/>
      <c r="B330" s="101"/>
      <c r="C330" s="120"/>
      <c r="D330" s="344" t="s">
        <v>339</v>
      </c>
      <c r="E330" s="344"/>
      <c r="F330" s="344"/>
      <c r="G330" s="344"/>
      <c r="H330" s="344"/>
      <c r="I330" s="344"/>
      <c r="J330" s="344"/>
      <c r="K330" s="345"/>
      <c r="L330" s="345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127"/>
      <c r="X330" s="118"/>
    </row>
    <row r="331" spans="1:27" ht="13.5" customHeight="1" x14ac:dyDescent="0.15">
      <c r="B331" s="149"/>
      <c r="K331" s="146"/>
      <c r="L331" s="146"/>
      <c r="W331" s="149"/>
    </row>
    <row r="332" spans="1:27" ht="19.899999999999999" customHeight="1" x14ac:dyDescent="0.15">
      <c r="A332" s="161"/>
      <c r="B332" s="101"/>
      <c r="C332" s="114"/>
      <c r="D332" s="346" t="s">
        <v>306</v>
      </c>
      <c r="E332" s="346"/>
      <c r="F332" s="346"/>
      <c r="G332" s="346"/>
      <c r="H332" s="346"/>
      <c r="I332" s="346"/>
      <c r="J332" s="346"/>
      <c r="K332" s="347"/>
      <c r="L332" s="347"/>
      <c r="M332" s="346"/>
      <c r="N332" s="346"/>
      <c r="O332" s="346"/>
      <c r="P332" s="346"/>
      <c r="Q332" s="346"/>
      <c r="R332" s="346"/>
      <c r="S332" s="346"/>
      <c r="T332" s="346"/>
      <c r="U332" s="346"/>
      <c r="V332" s="346"/>
      <c r="W332" s="303"/>
      <c r="X332" s="118"/>
    </row>
    <row r="333" spans="1:27" ht="10.15" customHeight="1" x14ac:dyDescent="0.15">
      <c r="A333" s="161"/>
      <c r="B333" s="101"/>
      <c r="C333" s="114"/>
      <c r="D333" s="348"/>
      <c r="E333" s="349"/>
      <c r="F333" s="349"/>
      <c r="G333" s="349"/>
      <c r="H333" s="349"/>
      <c r="I333" s="349"/>
      <c r="J333" s="349"/>
      <c r="K333" s="350"/>
      <c r="L333" s="350"/>
      <c r="M333" s="349"/>
      <c r="N333" s="349"/>
      <c r="O333" s="349"/>
      <c r="P333" s="349"/>
      <c r="Q333" s="349"/>
      <c r="R333" s="349"/>
      <c r="S333" s="349"/>
      <c r="T333" s="349"/>
      <c r="U333" s="349"/>
      <c r="V333" s="349"/>
      <c r="W333" s="303"/>
      <c r="X333" s="118"/>
    </row>
    <row r="334" spans="1:27" ht="19.899999999999999" customHeight="1" x14ac:dyDescent="0.15">
      <c r="A334" s="161"/>
      <c r="B334" s="101"/>
      <c r="C334" s="114"/>
      <c r="D334" s="351" t="s">
        <v>305</v>
      </c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2"/>
      <c r="V334" s="353"/>
      <c r="W334" s="149"/>
      <c r="X334" s="118"/>
    </row>
    <row r="335" spans="1:27" ht="19.899999999999999" customHeight="1" x14ac:dyDescent="0.15">
      <c r="A335" s="161"/>
      <c r="B335" s="101"/>
      <c r="C335" s="120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4"/>
      <c r="W335" s="127"/>
      <c r="X335" s="118"/>
    </row>
    <row r="336" spans="1:27" ht="19.899999999999999" customHeight="1" x14ac:dyDescent="0.15">
      <c r="A336" s="161"/>
      <c r="B336" s="101"/>
      <c r="C336" s="120"/>
      <c r="D336" s="86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8"/>
      <c r="W336" s="127"/>
      <c r="X336" s="118"/>
    </row>
    <row r="337" spans="1:24" ht="19.899999999999999" customHeight="1" x14ac:dyDescent="0.15">
      <c r="A337" s="161"/>
      <c r="B337" s="101"/>
      <c r="C337" s="120"/>
      <c r="D337" s="86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8"/>
      <c r="W337" s="127"/>
      <c r="X337" s="118"/>
    </row>
    <row r="338" spans="1:24" ht="19.899999999999999" customHeight="1" x14ac:dyDescent="0.15">
      <c r="A338" s="161"/>
      <c r="B338" s="101"/>
      <c r="C338" s="120"/>
      <c r="D338" s="86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8"/>
      <c r="W338" s="127"/>
      <c r="X338" s="118"/>
    </row>
    <row r="339" spans="1:24" ht="19.899999999999999" customHeight="1" x14ac:dyDescent="0.15">
      <c r="A339" s="161"/>
      <c r="B339" s="101"/>
      <c r="C339" s="120"/>
      <c r="D339" s="86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8"/>
      <c r="W339" s="127"/>
      <c r="X339" s="118"/>
    </row>
    <row r="340" spans="1:24" ht="19.899999999999999" customHeight="1" x14ac:dyDescent="0.15">
      <c r="A340" s="161"/>
      <c r="B340" s="101"/>
      <c r="C340" s="120"/>
      <c r="D340" s="86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8"/>
      <c r="W340" s="127"/>
      <c r="X340" s="118"/>
    </row>
    <row r="341" spans="1:24" ht="19.899999999999999" customHeight="1" x14ac:dyDescent="0.15">
      <c r="A341" s="161"/>
      <c r="B341" s="101"/>
      <c r="C341" s="120"/>
      <c r="D341" s="86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8"/>
      <c r="W341" s="127"/>
      <c r="X341" s="118"/>
    </row>
    <row r="342" spans="1:24" ht="19.899999999999999" customHeight="1" x14ac:dyDescent="0.15">
      <c r="A342" s="161"/>
      <c r="B342" s="101"/>
      <c r="C342" s="120"/>
      <c r="D342" s="86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8"/>
      <c r="W342" s="127"/>
      <c r="X342" s="118"/>
    </row>
    <row r="343" spans="1:24" ht="19.899999999999999" customHeight="1" x14ac:dyDescent="0.15">
      <c r="A343" s="161"/>
      <c r="B343" s="101"/>
      <c r="C343" s="120"/>
      <c r="D343" s="86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8"/>
      <c r="W343" s="127"/>
      <c r="X343" s="118"/>
    </row>
    <row r="344" spans="1:24" ht="19.899999999999999" customHeight="1" x14ac:dyDescent="0.15">
      <c r="A344" s="161"/>
      <c r="B344" s="101"/>
      <c r="C344" s="120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1"/>
      <c r="W344" s="127"/>
      <c r="X344" s="118"/>
    </row>
    <row r="345" spans="1:24" ht="15.75" customHeight="1" x14ac:dyDescent="0.15">
      <c r="A345" s="161"/>
      <c r="B345" s="101"/>
      <c r="C345" s="120"/>
      <c r="D345" s="354"/>
      <c r="E345" s="354"/>
      <c r="F345" s="354"/>
      <c r="G345" s="354"/>
      <c r="H345" s="354"/>
      <c r="I345" s="354"/>
      <c r="J345" s="355"/>
      <c r="K345" s="354"/>
      <c r="L345" s="354"/>
      <c r="M345" s="354"/>
      <c r="N345" s="355"/>
      <c r="O345" s="354"/>
      <c r="P345" s="354"/>
      <c r="Q345" s="354"/>
      <c r="R345" s="354"/>
      <c r="S345" s="355"/>
      <c r="T345" s="354"/>
      <c r="U345" s="354"/>
      <c r="V345" s="354"/>
      <c r="W345" s="127"/>
      <c r="X345" s="118"/>
    </row>
    <row r="346" spans="1:24" x14ac:dyDescent="0.15">
      <c r="A346" s="161"/>
      <c r="B346" s="101"/>
      <c r="C346" s="137"/>
      <c r="D346" s="138"/>
      <c r="E346" s="138"/>
      <c r="F346" s="138"/>
      <c r="G346" s="138"/>
      <c r="H346" s="138"/>
      <c r="I346" s="138"/>
      <c r="J346" s="157"/>
      <c r="K346" s="139"/>
      <c r="L346" s="139"/>
      <c r="M346" s="139"/>
      <c r="N346" s="157"/>
      <c r="O346" s="139"/>
      <c r="P346" s="139"/>
      <c r="Q346" s="139"/>
      <c r="R346" s="139"/>
      <c r="S346" s="157"/>
      <c r="T346" s="139"/>
      <c r="U346" s="139"/>
      <c r="V346" s="139"/>
      <c r="W346" s="222"/>
      <c r="X346" s="126"/>
    </row>
    <row r="347" spans="1:24" x14ac:dyDescent="0.15">
      <c r="J347" s="146"/>
      <c r="N347" s="146"/>
      <c r="S347" s="146"/>
    </row>
  </sheetData>
  <sheetProtection algorithmName="SHA-512" hashValue="CeZgcNGVHyXTDlyLktuBfi7Q0XJwychk0punl7OtdytAVfx5d9OAgM+vRS8xdz62c+2JB+9TrCcTjDhx2RtElA==" saltValue="Wn8JhOblI8XX1oC6jP54zw==" spinCount="100000" sheet="1" objects="1" scenarios="1"/>
  <dataConsolidate/>
  <mergeCells count="421">
    <mergeCell ref="D332:V332"/>
    <mergeCell ref="F321:I321"/>
    <mergeCell ref="J321:M321"/>
    <mergeCell ref="F322:I322"/>
    <mergeCell ref="J322:M322"/>
    <mergeCell ref="J325:M325"/>
    <mergeCell ref="Q256:T256"/>
    <mergeCell ref="O257:P261"/>
    <mergeCell ref="O262:P267"/>
    <mergeCell ref="O268:P276"/>
    <mergeCell ref="O277:P288"/>
    <mergeCell ref="G309:J309"/>
    <mergeCell ref="G297:J297"/>
    <mergeCell ref="G298:J298"/>
    <mergeCell ref="E256:F256"/>
    <mergeCell ref="G256:J256"/>
    <mergeCell ref="E257:F278"/>
    <mergeCell ref="E279:F293"/>
    <mergeCell ref="E294:F297"/>
    <mergeCell ref="E298:F305"/>
    <mergeCell ref="E306:F314"/>
    <mergeCell ref="G281:J281"/>
    <mergeCell ref="G282:J282"/>
    <mergeCell ref="G283:J283"/>
    <mergeCell ref="D343:V343"/>
    <mergeCell ref="D344:V344"/>
    <mergeCell ref="D334:V334"/>
    <mergeCell ref="D335:V335"/>
    <mergeCell ref="D336:V336"/>
    <mergeCell ref="D337:V337"/>
    <mergeCell ref="D338:V338"/>
    <mergeCell ref="D339:V339"/>
    <mergeCell ref="D340:V340"/>
    <mergeCell ref="D341:V341"/>
    <mergeCell ref="D342:V342"/>
    <mergeCell ref="I30:V30"/>
    <mergeCell ref="I32:V32"/>
    <mergeCell ref="I20:M20"/>
    <mergeCell ref="I34:M34"/>
    <mergeCell ref="I36:M36"/>
    <mergeCell ref="I40:M40"/>
    <mergeCell ref="I63:M63"/>
    <mergeCell ref="I69:M69"/>
    <mergeCell ref="I83:M83"/>
    <mergeCell ref="Q36:R36"/>
    <mergeCell ref="J37:T37"/>
    <mergeCell ref="I85:M85"/>
    <mergeCell ref="C187:H187"/>
    <mergeCell ref="F318:I318"/>
    <mergeCell ref="J318:M318"/>
    <mergeCell ref="F319:I319"/>
    <mergeCell ref="J319:M319"/>
    <mergeCell ref="F320:I320"/>
    <mergeCell ref="G267:J267"/>
    <mergeCell ref="G268:J268"/>
    <mergeCell ref="G269:J269"/>
    <mergeCell ref="G270:J270"/>
    <mergeCell ref="G271:J271"/>
    <mergeCell ref="G272:J272"/>
    <mergeCell ref="G289:J289"/>
    <mergeCell ref="G290:J290"/>
    <mergeCell ref="G291:J291"/>
    <mergeCell ref="G299:J299"/>
    <mergeCell ref="G300:J300"/>
    <mergeCell ref="J320:M320"/>
    <mergeCell ref="G292:J292"/>
    <mergeCell ref="G293:J293"/>
    <mergeCell ref="G294:J294"/>
    <mergeCell ref="G295:J295"/>
    <mergeCell ref="G296:J296"/>
    <mergeCell ref="O256:P256"/>
    <mergeCell ref="G273:J273"/>
    <mergeCell ref="G274:J274"/>
    <mergeCell ref="G275:J275"/>
    <mergeCell ref="G276:J276"/>
    <mergeCell ref="G277:J277"/>
    <mergeCell ref="G278:J278"/>
    <mergeCell ref="G279:J279"/>
    <mergeCell ref="G280:J280"/>
    <mergeCell ref="G265:J265"/>
    <mergeCell ref="G266:J266"/>
    <mergeCell ref="G257:J257"/>
    <mergeCell ref="G258:J258"/>
    <mergeCell ref="G259:J259"/>
    <mergeCell ref="G260:J260"/>
    <mergeCell ref="G261:J261"/>
    <mergeCell ref="G262:J262"/>
    <mergeCell ref="G263:J263"/>
    <mergeCell ref="G264:J264"/>
    <mergeCell ref="Q248:T248"/>
    <mergeCell ref="Q249:T249"/>
    <mergeCell ref="Q223:T223"/>
    <mergeCell ref="Q224:T224"/>
    <mergeCell ref="Q225:T225"/>
    <mergeCell ref="Q226:T226"/>
    <mergeCell ref="Q227:T227"/>
    <mergeCell ref="Q228:T228"/>
    <mergeCell ref="Q229:T229"/>
    <mergeCell ref="G251:J251"/>
    <mergeCell ref="G252:J252"/>
    <mergeCell ref="G253:J253"/>
    <mergeCell ref="G249:J249"/>
    <mergeCell ref="G250:J250"/>
    <mergeCell ref="Q237:T237"/>
    <mergeCell ref="Q238:T238"/>
    <mergeCell ref="Q239:T239"/>
    <mergeCell ref="Q240:T240"/>
    <mergeCell ref="Q250:T250"/>
    <mergeCell ref="Q251:T251"/>
    <mergeCell ref="Q252:T252"/>
    <mergeCell ref="Q253:T253"/>
    <mergeCell ref="O236:P237"/>
    <mergeCell ref="O238:P243"/>
    <mergeCell ref="O244:P252"/>
    <mergeCell ref="O253:P253"/>
    <mergeCell ref="Q241:T241"/>
    <mergeCell ref="Q242:T242"/>
    <mergeCell ref="Q243:T243"/>
    <mergeCell ref="Q244:T244"/>
    <mergeCell ref="Q245:T245"/>
    <mergeCell ref="Q246:T246"/>
    <mergeCell ref="Q247:T247"/>
    <mergeCell ref="G245:J245"/>
    <mergeCell ref="G246:J246"/>
    <mergeCell ref="G247:J247"/>
    <mergeCell ref="G248:J248"/>
    <mergeCell ref="Q213:T213"/>
    <mergeCell ref="Q214:T214"/>
    <mergeCell ref="Q215:T215"/>
    <mergeCell ref="Q216:T216"/>
    <mergeCell ref="Q217:T217"/>
    <mergeCell ref="Q218:T218"/>
    <mergeCell ref="Q219:T219"/>
    <mergeCell ref="Q220:T220"/>
    <mergeCell ref="Q221:T221"/>
    <mergeCell ref="Q222:T222"/>
    <mergeCell ref="Q232:T232"/>
    <mergeCell ref="Q233:T233"/>
    <mergeCell ref="Q234:T234"/>
    <mergeCell ref="Q235:T235"/>
    <mergeCell ref="Q236:T236"/>
    <mergeCell ref="Q230:T230"/>
    <mergeCell ref="Q231:T231"/>
    <mergeCell ref="G233:J233"/>
    <mergeCell ref="O211:P214"/>
    <mergeCell ref="O215:P220"/>
    <mergeCell ref="G242:J242"/>
    <mergeCell ref="G243:J243"/>
    <mergeCell ref="G244:J244"/>
    <mergeCell ref="Q202:T202"/>
    <mergeCell ref="Q203:T203"/>
    <mergeCell ref="Q204:T204"/>
    <mergeCell ref="Q205:T205"/>
    <mergeCell ref="Q206:T206"/>
    <mergeCell ref="Q207:T207"/>
    <mergeCell ref="Q208:T208"/>
    <mergeCell ref="Q210:T210"/>
    <mergeCell ref="O221:P226"/>
    <mergeCell ref="O227:P235"/>
    <mergeCell ref="G229:J229"/>
    <mergeCell ref="G230:J230"/>
    <mergeCell ref="G231:J231"/>
    <mergeCell ref="G232:J232"/>
    <mergeCell ref="G210:J210"/>
    <mergeCell ref="E251:F253"/>
    <mergeCell ref="G211:J211"/>
    <mergeCell ref="G212:J212"/>
    <mergeCell ref="G213:J213"/>
    <mergeCell ref="G214:J214"/>
    <mergeCell ref="G215:J215"/>
    <mergeCell ref="G216:J216"/>
    <mergeCell ref="G217:J217"/>
    <mergeCell ref="G239:J239"/>
    <mergeCell ref="G240:J240"/>
    <mergeCell ref="G241:J241"/>
    <mergeCell ref="G218:J218"/>
    <mergeCell ref="G235:J235"/>
    <mergeCell ref="G236:J236"/>
    <mergeCell ref="G237:J237"/>
    <mergeCell ref="G238:J238"/>
    <mergeCell ref="G234:J234"/>
    <mergeCell ref="G219:J219"/>
    <mergeCell ref="G220:J220"/>
    <mergeCell ref="G221:J221"/>
    <mergeCell ref="G222:J222"/>
    <mergeCell ref="G223:J223"/>
    <mergeCell ref="E218:F224"/>
    <mergeCell ref="E225:F231"/>
    <mergeCell ref="I151:M151"/>
    <mergeCell ref="I159:M159"/>
    <mergeCell ref="I161:M161"/>
    <mergeCell ref="I170:M170"/>
    <mergeCell ref="I171:M171"/>
    <mergeCell ref="I172:M172"/>
    <mergeCell ref="E241:F244"/>
    <mergeCell ref="E245:F250"/>
    <mergeCell ref="E232:F235"/>
    <mergeCell ref="E236:F240"/>
    <mergeCell ref="G192:J192"/>
    <mergeCell ref="G193:J193"/>
    <mergeCell ref="G194:J194"/>
    <mergeCell ref="G195:J195"/>
    <mergeCell ref="G196:J196"/>
    <mergeCell ref="G197:J197"/>
    <mergeCell ref="G198:J198"/>
    <mergeCell ref="G199:J199"/>
    <mergeCell ref="G200:J200"/>
    <mergeCell ref="G201:J201"/>
    <mergeCell ref="G202:J202"/>
    <mergeCell ref="G203:J203"/>
    <mergeCell ref="G204:J204"/>
    <mergeCell ref="G205:J205"/>
    <mergeCell ref="C13:H13"/>
    <mergeCell ref="E170:H170"/>
    <mergeCell ref="E169:H169"/>
    <mergeCell ref="I22:V22"/>
    <mergeCell ref="I24:V24"/>
    <mergeCell ref="I26:V26"/>
    <mergeCell ref="I28:V28"/>
    <mergeCell ref="I38:V38"/>
    <mergeCell ref="I71:V71"/>
    <mergeCell ref="I73:V73"/>
    <mergeCell ref="J74:V74"/>
    <mergeCell ref="I75:V75"/>
    <mergeCell ref="J76:V76"/>
    <mergeCell ref="I77:V77"/>
    <mergeCell ref="I79:V79"/>
    <mergeCell ref="I87:V87"/>
    <mergeCell ref="I81:V81"/>
    <mergeCell ref="I116:V116"/>
    <mergeCell ref="C109:H109"/>
    <mergeCell ref="D111:V111"/>
    <mergeCell ref="I112:V112"/>
    <mergeCell ref="C146:H146"/>
    <mergeCell ref="I122:V122"/>
    <mergeCell ref="I153:V153"/>
    <mergeCell ref="C60:H60"/>
    <mergeCell ref="Q289:T289"/>
    <mergeCell ref="Q290:T290"/>
    <mergeCell ref="Q268:T268"/>
    <mergeCell ref="Q269:T269"/>
    <mergeCell ref="Q272:T272"/>
    <mergeCell ref="Q273:T273"/>
    <mergeCell ref="Q274:T274"/>
    <mergeCell ref="Q275:T275"/>
    <mergeCell ref="Q276:T276"/>
    <mergeCell ref="Q277:T277"/>
    <mergeCell ref="Q278:T278"/>
    <mergeCell ref="Q258:T258"/>
    <mergeCell ref="Q270:T270"/>
    <mergeCell ref="Q271:T271"/>
    <mergeCell ref="Q282:T282"/>
    <mergeCell ref="Q283:T283"/>
    <mergeCell ref="Q284:T284"/>
    <mergeCell ref="Q285:T285"/>
    <mergeCell ref="Q279:T279"/>
    <mergeCell ref="Q280:T280"/>
    <mergeCell ref="Q281:T281"/>
    <mergeCell ref="E172:H172"/>
    <mergeCell ref="D189:W189"/>
    <mergeCell ref="Q257:T257"/>
    <mergeCell ref="Q301:T301"/>
    <mergeCell ref="N318:R318"/>
    <mergeCell ref="S318:V318"/>
    <mergeCell ref="N319:R319"/>
    <mergeCell ref="S319:V319"/>
    <mergeCell ref="N320:R320"/>
    <mergeCell ref="Q305:T305"/>
    <mergeCell ref="Q306:T306"/>
    <mergeCell ref="Q307:T307"/>
    <mergeCell ref="Q308:T308"/>
    <mergeCell ref="Q297:T297"/>
    <mergeCell ref="Q298:T298"/>
    <mergeCell ref="Q304:T304"/>
    <mergeCell ref="Q296:T296"/>
    <mergeCell ref="O289:P297"/>
    <mergeCell ref="O298:P307"/>
    <mergeCell ref="O308:P309"/>
    <mergeCell ref="Q291:T291"/>
    <mergeCell ref="Q259:T259"/>
    <mergeCell ref="Q260:T260"/>
    <mergeCell ref="Q261:T261"/>
    <mergeCell ref="Q262:T262"/>
    <mergeCell ref="Q263:T263"/>
    <mergeCell ref="D255:V255"/>
    <mergeCell ref="I181:K181"/>
    <mergeCell ref="F328:I328"/>
    <mergeCell ref="J328:M328"/>
    <mergeCell ref="N328:R328"/>
    <mergeCell ref="S328:V328"/>
    <mergeCell ref="E178:H178"/>
    <mergeCell ref="E179:H179"/>
    <mergeCell ref="G310:J310"/>
    <mergeCell ref="G311:J311"/>
    <mergeCell ref="G312:J312"/>
    <mergeCell ref="G313:J313"/>
    <mergeCell ref="G314:J314"/>
    <mergeCell ref="D316:W316"/>
    <mergeCell ref="G301:J301"/>
    <mergeCell ref="G302:J302"/>
    <mergeCell ref="G303:J303"/>
    <mergeCell ref="G304:J304"/>
    <mergeCell ref="G305:J305"/>
    <mergeCell ref="G306:J306"/>
    <mergeCell ref="G307:J307"/>
    <mergeCell ref="G308:J308"/>
    <mergeCell ref="Q309:T309"/>
    <mergeCell ref="Q302:T302"/>
    <mergeCell ref="Q264:T264"/>
    <mergeCell ref="Q265:T265"/>
    <mergeCell ref="Q266:T266"/>
    <mergeCell ref="J324:M324"/>
    <mergeCell ref="F325:I325"/>
    <mergeCell ref="N321:R321"/>
    <mergeCell ref="S321:V321"/>
    <mergeCell ref="N322:R322"/>
    <mergeCell ref="S322:V322"/>
    <mergeCell ref="N323:R323"/>
    <mergeCell ref="S323:V323"/>
    <mergeCell ref="N324:R324"/>
    <mergeCell ref="S324:V324"/>
    <mergeCell ref="Q303:T303"/>
    <mergeCell ref="G284:J284"/>
    <mergeCell ref="G285:J285"/>
    <mergeCell ref="G286:J286"/>
    <mergeCell ref="G287:J287"/>
    <mergeCell ref="G288:J288"/>
    <mergeCell ref="U1:W1"/>
    <mergeCell ref="D329:V329"/>
    <mergeCell ref="D330:V330"/>
    <mergeCell ref="I177:J177"/>
    <mergeCell ref="I180:K180"/>
    <mergeCell ref="I182:K182"/>
    <mergeCell ref="L175:P175"/>
    <mergeCell ref="L176:O176"/>
    <mergeCell ref="L177:O177"/>
    <mergeCell ref="L178:P178"/>
    <mergeCell ref="L179:P179"/>
    <mergeCell ref="L180:P180"/>
    <mergeCell ref="L182:P182"/>
    <mergeCell ref="I157:V157"/>
    <mergeCell ref="F327:I327"/>
    <mergeCell ref="J327:M327"/>
    <mergeCell ref="N327:R327"/>
    <mergeCell ref="S327:V327"/>
    <mergeCell ref="D190:V190"/>
    <mergeCell ref="G224:J224"/>
    <mergeCell ref="G225:J225"/>
    <mergeCell ref="G226:J226"/>
    <mergeCell ref="G227:J227"/>
    <mergeCell ref="G228:J228"/>
    <mergeCell ref="F326:I326"/>
    <mergeCell ref="J326:M326"/>
    <mergeCell ref="N326:R326"/>
    <mergeCell ref="S326:V326"/>
    <mergeCell ref="E181:H181"/>
    <mergeCell ref="N325:R325"/>
    <mergeCell ref="S325:V325"/>
    <mergeCell ref="F323:I323"/>
    <mergeCell ref="J323:M323"/>
    <mergeCell ref="F324:I324"/>
    <mergeCell ref="Q181:V181"/>
    <mergeCell ref="Q267:T267"/>
    <mergeCell ref="Q286:T286"/>
    <mergeCell ref="Q287:T287"/>
    <mergeCell ref="Q288:T288"/>
    <mergeCell ref="S320:V320"/>
    <mergeCell ref="Q299:T299"/>
    <mergeCell ref="Q292:T292"/>
    <mergeCell ref="Q293:T293"/>
    <mergeCell ref="Q294:T294"/>
    <mergeCell ref="Q295:T295"/>
    <mergeCell ref="Q211:T211"/>
    <mergeCell ref="Q300:T300"/>
    <mergeCell ref="E182:H182"/>
    <mergeCell ref="Q201:T201"/>
    <mergeCell ref="E191:F191"/>
    <mergeCell ref="E192:F199"/>
    <mergeCell ref="E200:F205"/>
    <mergeCell ref="E206:F209"/>
    <mergeCell ref="E210:F217"/>
    <mergeCell ref="Q212:T212"/>
    <mergeCell ref="Q192:T192"/>
    <mergeCell ref="Q193:T193"/>
    <mergeCell ref="Q194:T194"/>
    <mergeCell ref="Q195:T195"/>
    <mergeCell ref="Q196:T196"/>
    <mergeCell ref="Q197:T197"/>
    <mergeCell ref="Q198:T198"/>
    <mergeCell ref="Q199:T199"/>
    <mergeCell ref="Q200:T200"/>
    <mergeCell ref="O191:P191"/>
    <mergeCell ref="O192:P203"/>
    <mergeCell ref="O204:P210"/>
    <mergeCell ref="Q209:T209"/>
    <mergeCell ref="G206:J206"/>
    <mergeCell ref="G207:J207"/>
    <mergeCell ref="Q85:R85"/>
    <mergeCell ref="J86:T86"/>
    <mergeCell ref="Q179:V179"/>
    <mergeCell ref="E175:H177"/>
    <mergeCell ref="I175:K175"/>
    <mergeCell ref="Q180:V180"/>
    <mergeCell ref="Q182:V182"/>
    <mergeCell ref="G208:J208"/>
    <mergeCell ref="G209:J209"/>
    <mergeCell ref="L181:P181"/>
    <mergeCell ref="I179:K179"/>
    <mergeCell ref="E180:H180"/>
    <mergeCell ref="I155:V155"/>
    <mergeCell ref="C166:H166"/>
    <mergeCell ref="E171:H171"/>
    <mergeCell ref="Q175:V177"/>
    <mergeCell ref="Q178:V178"/>
    <mergeCell ref="I176:J176"/>
    <mergeCell ref="I118:M118"/>
    <mergeCell ref="I114:V114"/>
    <mergeCell ref="E174:H174"/>
    <mergeCell ref="I178:K178"/>
    <mergeCell ref="I120:M120"/>
    <mergeCell ref="I149:M149"/>
  </mergeCells>
  <phoneticPr fontId="5"/>
  <conditionalFormatting sqref="I20:M20">
    <cfRule type="expression" dxfId="283" priority="284" stopIfTrue="1">
      <formula>ISBLANK($I20)</formula>
    </cfRule>
  </conditionalFormatting>
  <conditionalFormatting sqref="I22:V22">
    <cfRule type="expression" dxfId="282" priority="283" stopIfTrue="1">
      <formula>AND(I22&lt;&gt;"", OR(ISERROR(FIND("@"&amp;LEFT(I22,3)&amp;"@", 都道府県3))=FALSE, ISERROR(FIND("@"&amp;LEFT(I22,4)&amp;"@",都道府県4))=FALSE))=FALSE</formula>
    </cfRule>
  </conditionalFormatting>
  <conditionalFormatting sqref="I24:V24">
    <cfRule type="expression" dxfId="281" priority="282" stopIfTrue="1">
      <formula>ISBLANK($I24)</formula>
    </cfRule>
  </conditionalFormatting>
  <conditionalFormatting sqref="I26:V26">
    <cfRule type="expression" dxfId="280" priority="281" stopIfTrue="1">
      <formula>ISBLANK($I26)</formula>
    </cfRule>
  </conditionalFormatting>
  <conditionalFormatting sqref="I28:V28">
    <cfRule type="expression" dxfId="279" priority="280" stopIfTrue="1">
      <formula>ISBLANK($I28)</formula>
    </cfRule>
  </conditionalFormatting>
  <conditionalFormatting sqref="I30:V30">
    <cfRule type="expression" dxfId="278" priority="279" stopIfTrue="1">
      <formula>ISBLANK($I30)</formula>
    </cfRule>
  </conditionalFormatting>
  <conditionalFormatting sqref="I32:V32">
    <cfRule type="expression" dxfId="277" priority="278" stopIfTrue="1">
      <formula>ISBLANK($I32)</formula>
    </cfRule>
  </conditionalFormatting>
  <conditionalFormatting sqref="I34:M34">
    <cfRule type="expression" dxfId="276" priority="277" stopIfTrue="1">
      <formula>NOT(AND(I34&lt;&gt;"",ISNUMBER(VALUE(SUBSTITUTE(I34,"-","")))))</formula>
    </cfRule>
  </conditionalFormatting>
  <conditionalFormatting sqref="I36:M36">
    <cfRule type="expression" dxfId="275" priority="276" stopIfTrue="1">
      <formula>AND(I36&lt;&gt;"",NOT(ISNUMBER(VALUE(SUBSTITUTE(I36,"-","")))))</formula>
    </cfRule>
  </conditionalFormatting>
  <conditionalFormatting sqref="I40:M40">
    <cfRule type="expression" dxfId="274" priority="275" stopIfTrue="1">
      <formula>AND($I40&lt;&gt;"一致する", $I40&lt;&gt;"一致しない")</formula>
    </cfRule>
  </conditionalFormatting>
  <conditionalFormatting sqref="I63:M63">
    <cfRule type="expression" dxfId="273" priority="274" stopIfTrue="1">
      <formula>AND(I63&lt;&gt;"しない", I63&lt;&gt;"する")</formula>
    </cfRule>
  </conditionalFormatting>
  <conditionalFormatting sqref="I69:M69">
    <cfRule type="expression" dxfId="272" priority="273" stopIfTrue="1">
      <formula>OR(AND($I63="する",ISBLANK($I69)),AND($I63="しない",NOT(ISBLANK($I69))))</formula>
    </cfRule>
  </conditionalFormatting>
  <conditionalFormatting sqref="I71:V71">
    <cfRule type="expression" dxfId="271" priority="272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V73">
    <cfRule type="expression" dxfId="270" priority="271" stopIfTrue="1">
      <formula>OR(AND($I63="する",ISBLANK($I73)),AND($I63="しない",NOT(ISBLANK($I73))))</formula>
    </cfRule>
  </conditionalFormatting>
  <conditionalFormatting sqref="I75:V75">
    <cfRule type="expression" dxfId="269" priority="270" stopIfTrue="1">
      <formula>OR(AND($I63="する",ISBLANK($I75)),AND($I63="しない",NOT(ISBLANK($I75))))</formula>
    </cfRule>
  </conditionalFormatting>
  <conditionalFormatting sqref="I77:V77">
    <cfRule type="expression" dxfId="268" priority="269" stopIfTrue="1">
      <formula>OR(AND($I63="する",ISBLANK($I77)),AND($I63="しない",NOT(ISBLANK($I77))))</formula>
    </cfRule>
  </conditionalFormatting>
  <conditionalFormatting sqref="I79:V79">
    <cfRule type="expression" dxfId="267" priority="268" stopIfTrue="1">
      <formula>OR(AND($I63="する",ISBLANK($I79)),AND($I63="しない",NOT(ISBLANK($I79))))</formula>
    </cfRule>
  </conditionalFormatting>
  <conditionalFormatting sqref="I81:V81">
    <cfRule type="expression" dxfId="266" priority="267" stopIfTrue="1">
      <formula>OR(AND($I63="する",ISBLANK($I81)),AND($I63="しない",NOT(ISBLANK($I81))))</formula>
    </cfRule>
  </conditionalFormatting>
  <conditionalFormatting sqref="I83:M83">
    <cfRule type="expression" dxfId="265" priority="266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264" priority="265" stopIfTrue="1">
      <formula>OR(AND($I63="する",AND(I85&lt;&gt;"",NOT(ISNUMBER(VALUE(SUBSTITUTE(I85,"-","")))))), AND($I63="しない",NOT(ISBLANK($I85))))</formula>
    </cfRule>
  </conditionalFormatting>
  <conditionalFormatting sqref="I87:V87">
    <cfRule type="expression" dxfId="263" priority="264" stopIfTrue="1">
      <formula>AND(I63="しない",NOT(ISBLANK($I87)))</formula>
    </cfRule>
  </conditionalFormatting>
  <conditionalFormatting sqref="I118:M118">
    <cfRule type="expression" dxfId="262" priority="263" stopIfTrue="1">
      <formula>AND(I118&lt;&gt;"",NOT(ISNUMBER(VALUE(SUBSTITUTE(I118,"-","")))))</formula>
    </cfRule>
  </conditionalFormatting>
  <conditionalFormatting sqref="I120:M120">
    <cfRule type="expression" dxfId="261" priority="262" stopIfTrue="1">
      <formula>AND(I120&lt;&gt;"",NOT(ISNUMBER(VALUE(SUBSTITUTE(I120,"-","")))))</formula>
    </cfRule>
  </conditionalFormatting>
  <conditionalFormatting sqref="I149:M149">
    <cfRule type="expression" dxfId="260" priority="261" stopIfTrue="1">
      <formula>AND(I149&lt;&gt;"しない", I149&lt;&gt;"する")</formula>
    </cfRule>
  </conditionalFormatting>
  <conditionalFormatting sqref="I151:M151">
    <cfRule type="expression" dxfId="259" priority="260" stopIfTrue="1">
      <formula>AND($I149="する",ISBLANK($I151))</formula>
    </cfRule>
  </conditionalFormatting>
  <conditionalFormatting sqref="I153:V153">
    <cfRule type="expression" dxfId="258" priority="259" stopIfTrue="1">
      <formula>AND($I149="する",ISBLANK($I153))</formula>
    </cfRule>
  </conditionalFormatting>
  <conditionalFormatting sqref="I157:V157">
    <cfRule type="expression" dxfId="257" priority="258" stopIfTrue="1">
      <formula>AND($I149="する",ISBLANK($I157))</formula>
    </cfRule>
  </conditionalFormatting>
  <conditionalFormatting sqref="I159:M159">
    <cfRule type="expression" dxfId="256" priority="257" stopIfTrue="1">
      <formula>AND($I149="する",NOT(AND(I159&lt;&gt;"",ISNUMBER(VALUE(SUBSTITUTE(I159,"-",""))))))</formula>
    </cfRule>
  </conditionalFormatting>
  <conditionalFormatting sqref="I161:M161">
    <cfRule type="expression" dxfId="255" priority="256" stopIfTrue="1">
      <formula>AND($I149="する",AND(I161&lt;&gt;"",NOT(ISNUMBER(VALUE(SUBSTITUTE(I161,"-",""))))))</formula>
    </cfRule>
  </conditionalFormatting>
  <conditionalFormatting sqref="I170:M170">
    <cfRule type="expression" dxfId="254" priority="255" stopIfTrue="1">
      <formula>ISBLANK($I170)</formula>
    </cfRule>
  </conditionalFormatting>
  <conditionalFormatting sqref="I171:M171">
    <cfRule type="expression" dxfId="253" priority="254" stopIfTrue="1">
      <formula>ISBLANK($I171)</formula>
    </cfRule>
  </conditionalFormatting>
  <conditionalFormatting sqref="I176:J176">
    <cfRule type="expression" dxfId="252" priority="253" stopIfTrue="1">
      <formula>ISBLANK($I176)</formula>
    </cfRule>
  </conditionalFormatting>
  <conditionalFormatting sqref="I177:J177">
    <cfRule type="expression" dxfId="251" priority="252" stopIfTrue="1">
      <formula>ISBLANK($I177)</formula>
    </cfRule>
  </conditionalFormatting>
  <conditionalFormatting sqref="L176:O176">
    <cfRule type="expression" dxfId="250" priority="251" stopIfTrue="1">
      <formula>ISBLANK($L176)</formula>
    </cfRule>
  </conditionalFormatting>
  <conditionalFormatting sqref="L177:O177">
    <cfRule type="expression" dxfId="249" priority="250" stopIfTrue="1">
      <formula>ISBLANK($L177)</formula>
    </cfRule>
  </conditionalFormatting>
  <conditionalFormatting sqref="I178:K178">
    <cfRule type="expression" dxfId="248" priority="249" stopIfTrue="1">
      <formula>ISBLANK($I178)</formula>
    </cfRule>
  </conditionalFormatting>
  <conditionalFormatting sqref="L178:P178">
    <cfRule type="expression" dxfId="247" priority="248" stopIfTrue="1">
      <formula>ISBLANK($L178)</formula>
    </cfRule>
  </conditionalFormatting>
  <conditionalFormatting sqref="Q178:V178">
    <cfRule type="expression" dxfId="246" priority="247" stopIfTrue="1">
      <formula>ISBLANK($Q178)</formula>
    </cfRule>
  </conditionalFormatting>
  <conditionalFormatting sqref="I179:K179">
    <cfRule type="expression" dxfId="245" priority="246" stopIfTrue="1">
      <formula>ISBLANK($I179)</formula>
    </cfRule>
  </conditionalFormatting>
  <conditionalFormatting sqref="L179:P179">
    <cfRule type="expression" dxfId="244" priority="245" stopIfTrue="1">
      <formula>ISBLANK($L179)</formula>
    </cfRule>
  </conditionalFormatting>
  <conditionalFormatting sqref="Q179:V179">
    <cfRule type="expression" dxfId="243" priority="244" stopIfTrue="1">
      <formula>ISBLANK($Q179)</formula>
    </cfRule>
  </conditionalFormatting>
  <conditionalFormatting sqref="I180:K180">
    <cfRule type="expression" dxfId="242" priority="243" stopIfTrue="1">
      <formula>ISBLANK($I180)</formula>
    </cfRule>
  </conditionalFormatting>
  <conditionalFormatting sqref="L180:P180">
    <cfRule type="expression" dxfId="241" priority="242" stopIfTrue="1">
      <formula>ISBLANK($L180)</formula>
    </cfRule>
  </conditionalFormatting>
  <conditionalFormatting sqref="Q180:V180">
    <cfRule type="expression" dxfId="240" priority="241" stopIfTrue="1">
      <formula>ISBLANK($Q180)</formula>
    </cfRule>
  </conditionalFormatting>
  <conditionalFormatting sqref="I181:K181">
    <cfRule type="expression" dxfId="239" priority="240" stopIfTrue="1">
      <formula>ISBLANK($I181)</formula>
    </cfRule>
  </conditionalFormatting>
  <conditionalFormatting sqref="L181:P181">
    <cfRule type="expression" dxfId="238" priority="239" stopIfTrue="1">
      <formula>ISBLANK($L181)</formula>
    </cfRule>
  </conditionalFormatting>
  <conditionalFormatting sqref="Q181:V181">
    <cfRule type="expression" dxfId="237" priority="238" stopIfTrue="1">
      <formula>ISBLANK($Q181)</formula>
    </cfRule>
  </conditionalFormatting>
  <conditionalFormatting sqref="K192">
    <cfRule type="expression" dxfId="236" priority="237" stopIfTrue="1">
      <formula>希望&lt;&gt;0</formula>
    </cfRule>
  </conditionalFormatting>
  <conditionalFormatting sqref="K193">
    <cfRule type="expression" dxfId="235" priority="236" stopIfTrue="1">
      <formula>希望&lt;&gt;0</formula>
    </cfRule>
  </conditionalFormatting>
  <conditionalFormatting sqref="K194">
    <cfRule type="expression" dxfId="234" priority="235" stopIfTrue="1">
      <formula>希望&lt;&gt;0</formula>
    </cfRule>
  </conditionalFormatting>
  <conditionalFormatting sqref="K195">
    <cfRule type="expression" dxfId="233" priority="234" stopIfTrue="1">
      <formula>希望&lt;&gt;0</formula>
    </cfRule>
  </conditionalFormatting>
  <conditionalFormatting sqref="K196">
    <cfRule type="expression" dxfId="232" priority="233" stopIfTrue="1">
      <formula>希望&lt;&gt;0</formula>
    </cfRule>
  </conditionalFormatting>
  <conditionalFormatting sqref="K197">
    <cfRule type="expression" dxfId="231" priority="232" stopIfTrue="1">
      <formula>希望&lt;&gt;0</formula>
    </cfRule>
  </conditionalFormatting>
  <conditionalFormatting sqref="K198">
    <cfRule type="expression" dxfId="230" priority="231" stopIfTrue="1">
      <formula>希望&lt;&gt;0</formula>
    </cfRule>
  </conditionalFormatting>
  <conditionalFormatting sqref="K199">
    <cfRule type="expression" dxfId="229" priority="230" stopIfTrue="1">
      <formula>希望&lt;&gt;0</formula>
    </cfRule>
  </conditionalFormatting>
  <conditionalFormatting sqref="K200">
    <cfRule type="expression" dxfId="228" priority="229" stopIfTrue="1">
      <formula>希望&lt;&gt;0</formula>
    </cfRule>
  </conditionalFormatting>
  <conditionalFormatting sqref="K201">
    <cfRule type="expression" dxfId="227" priority="228" stopIfTrue="1">
      <formula>希望&lt;&gt;0</formula>
    </cfRule>
  </conditionalFormatting>
  <conditionalFormatting sqref="K202">
    <cfRule type="expression" dxfId="226" priority="227" stopIfTrue="1">
      <formula>希望&lt;&gt;0</formula>
    </cfRule>
  </conditionalFormatting>
  <conditionalFormatting sqref="K203">
    <cfRule type="expression" dxfId="225" priority="226" stopIfTrue="1">
      <formula>希望&lt;&gt;0</formula>
    </cfRule>
  </conditionalFormatting>
  <conditionalFormatting sqref="K204">
    <cfRule type="expression" dxfId="224" priority="225" stopIfTrue="1">
      <formula>希望&lt;&gt;0</formula>
    </cfRule>
  </conditionalFormatting>
  <conditionalFormatting sqref="K205">
    <cfRule type="expression" dxfId="223" priority="224" stopIfTrue="1">
      <formula>希望&lt;&gt;0</formula>
    </cfRule>
  </conditionalFormatting>
  <conditionalFormatting sqref="K206">
    <cfRule type="expression" dxfId="222" priority="223" stopIfTrue="1">
      <formula>希望&lt;&gt;0</formula>
    </cfRule>
  </conditionalFormatting>
  <conditionalFormatting sqref="K207">
    <cfRule type="expression" dxfId="221" priority="222" stopIfTrue="1">
      <formula>希望&lt;&gt;0</formula>
    </cfRule>
  </conditionalFormatting>
  <conditionalFormatting sqref="K208">
    <cfRule type="expression" dxfId="220" priority="221" stopIfTrue="1">
      <formula>希望&lt;&gt;0</formula>
    </cfRule>
  </conditionalFormatting>
  <conditionalFormatting sqref="K209">
    <cfRule type="expression" dxfId="219" priority="220" stopIfTrue="1">
      <formula>希望&lt;&gt;0</formula>
    </cfRule>
  </conditionalFormatting>
  <conditionalFormatting sqref="K210">
    <cfRule type="expression" dxfId="218" priority="219" stopIfTrue="1">
      <formula>希望&lt;&gt;0</formula>
    </cfRule>
  </conditionalFormatting>
  <conditionalFormatting sqref="K211">
    <cfRule type="expression" dxfId="217" priority="218" stopIfTrue="1">
      <formula>希望&lt;&gt;0</formula>
    </cfRule>
  </conditionalFormatting>
  <conditionalFormatting sqref="K212">
    <cfRule type="expression" dxfId="216" priority="217" stopIfTrue="1">
      <formula>希望&lt;&gt;0</formula>
    </cfRule>
  </conditionalFormatting>
  <conditionalFormatting sqref="K213">
    <cfRule type="expression" dxfId="215" priority="216" stopIfTrue="1">
      <formula>希望&lt;&gt;0</formula>
    </cfRule>
  </conditionalFormatting>
  <conditionalFormatting sqref="K214">
    <cfRule type="expression" dxfId="214" priority="215" stopIfTrue="1">
      <formula>希望&lt;&gt;0</formula>
    </cfRule>
  </conditionalFormatting>
  <conditionalFormatting sqref="K215">
    <cfRule type="expression" dxfId="213" priority="214" stopIfTrue="1">
      <formula>希望&lt;&gt;0</formula>
    </cfRule>
  </conditionalFormatting>
  <conditionalFormatting sqref="K216">
    <cfRule type="expression" dxfId="212" priority="213" stopIfTrue="1">
      <formula>希望&lt;&gt;0</formula>
    </cfRule>
  </conditionalFormatting>
  <conditionalFormatting sqref="K217">
    <cfRule type="expression" dxfId="211" priority="212" stopIfTrue="1">
      <formula>希望&lt;&gt;0</formula>
    </cfRule>
  </conditionalFormatting>
  <conditionalFormatting sqref="K218">
    <cfRule type="expression" dxfId="210" priority="211" stopIfTrue="1">
      <formula>希望&lt;&gt;0</formula>
    </cfRule>
  </conditionalFormatting>
  <conditionalFormatting sqref="K219">
    <cfRule type="expression" dxfId="209" priority="210" stopIfTrue="1">
      <formula>希望&lt;&gt;0</formula>
    </cfRule>
  </conditionalFormatting>
  <conditionalFormatting sqref="K220">
    <cfRule type="expression" dxfId="208" priority="209" stopIfTrue="1">
      <formula>希望&lt;&gt;0</formula>
    </cfRule>
  </conditionalFormatting>
  <conditionalFormatting sqref="K221">
    <cfRule type="expression" dxfId="207" priority="208" stopIfTrue="1">
      <formula>希望&lt;&gt;0</formula>
    </cfRule>
  </conditionalFormatting>
  <conditionalFormatting sqref="K222">
    <cfRule type="expression" dxfId="206" priority="207" stopIfTrue="1">
      <formula>希望&lt;&gt;0</formula>
    </cfRule>
  </conditionalFormatting>
  <conditionalFormatting sqref="K223">
    <cfRule type="expression" dxfId="205" priority="206" stopIfTrue="1">
      <formula>希望&lt;&gt;0</formula>
    </cfRule>
  </conditionalFormatting>
  <conditionalFormatting sqref="K224">
    <cfRule type="expression" dxfId="204" priority="205" stopIfTrue="1">
      <formula>希望&lt;&gt;0</formula>
    </cfRule>
  </conditionalFormatting>
  <conditionalFormatting sqref="K225">
    <cfRule type="expression" dxfId="203" priority="204" stopIfTrue="1">
      <formula>希望&lt;&gt;0</formula>
    </cfRule>
  </conditionalFormatting>
  <conditionalFormatting sqref="K226">
    <cfRule type="expression" dxfId="202" priority="203" stopIfTrue="1">
      <formula>希望&lt;&gt;0</formula>
    </cfRule>
  </conditionalFormatting>
  <conditionalFormatting sqref="K227">
    <cfRule type="expression" dxfId="201" priority="202" stopIfTrue="1">
      <formula>希望&lt;&gt;0</formula>
    </cfRule>
  </conditionalFormatting>
  <conditionalFormatting sqref="K228">
    <cfRule type="expression" dxfId="200" priority="201" stopIfTrue="1">
      <formula>希望&lt;&gt;0</formula>
    </cfRule>
  </conditionalFormatting>
  <conditionalFormatting sqref="K229">
    <cfRule type="expression" dxfId="199" priority="200" stopIfTrue="1">
      <formula>希望&lt;&gt;0</formula>
    </cfRule>
  </conditionalFormatting>
  <conditionalFormatting sqref="K230">
    <cfRule type="expression" dxfId="198" priority="199" stopIfTrue="1">
      <formula>希望&lt;&gt;0</formula>
    </cfRule>
  </conditionalFormatting>
  <conditionalFormatting sqref="K231">
    <cfRule type="expression" dxfId="197" priority="198" stopIfTrue="1">
      <formula>希望&lt;&gt;0</formula>
    </cfRule>
  </conditionalFormatting>
  <conditionalFormatting sqref="K232">
    <cfRule type="expression" dxfId="196" priority="197" stopIfTrue="1">
      <formula>希望&lt;&gt;0</formula>
    </cfRule>
  </conditionalFormatting>
  <conditionalFormatting sqref="K233">
    <cfRule type="expression" dxfId="195" priority="196" stopIfTrue="1">
      <formula>希望&lt;&gt;0</formula>
    </cfRule>
  </conditionalFormatting>
  <conditionalFormatting sqref="K234">
    <cfRule type="expression" dxfId="194" priority="195" stopIfTrue="1">
      <formula>希望&lt;&gt;0</formula>
    </cfRule>
  </conditionalFormatting>
  <conditionalFormatting sqref="K235">
    <cfRule type="expression" dxfId="193" priority="194" stopIfTrue="1">
      <formula>希望&lt;&gt;0</formula>
    </cfRule>
  </conditionalFormatting>
  <conditionalFormatting sqref="K236">
    <cfRule type="expression" dxfId="192" priority="193" stopIfTrue="1">
      <formula>希望&lt;&gt;0</formula>
    </cfRule>
  </conditionalFormatting>
  <conditionalFormatting sqref="K237">
    <cfRule type="expression" dxfId="191" priority="192" stopIfTrue="1">
      <formula>希望&lt;&gt;0</formula>
    </cfRule>
  </conditionalFormatting>
  <conditionalFormatting sqref="K238">
    <cfRule type="expression" dxfId="190" priority="191" stopIfTrue="1">
      <formula>希望&lt;&gt;0</formula>
    </cfRule>
  </conditionalFormatting>
  <conditionalFormatting sqref="K239">
    <cfRule type="expression" dxfId="189" priority="190" stopIfTrue="1">
      <formula>希望&lt;&gt;0</formula>
    </cfRule>
  </conditionalFormatting>
  <conditionalFormatting sqref="K240">
    <cfRule type="expression" dxfId="188" priority="189" stopIfTrue="1">
      <formula>希望&lt;&gt;0</formula>
    </cfRule>
  </conditionalFormatting>
  <conditionalFormatting sqref="K241">
    <cfRule type="expression" dxfId="187" priority="188" stopIfTrue="1">
      <formula>希望&lt;&gt;0</formula>
    </cfRule>
  </conditionalFormatting>
  <conditionalFormatting sqref="K242">
    <cfRule type="expression" dxfId="186" priority="187" stopIfTrue="1">
      <formula>希望&lt;&gt;0</formula>
    </cfRule>
  </conditionalFormatting>
  <conditionalFormatting sqref="K243">
    <cfRule type="expression" dxfId="185" priority="186" stopIfTrue="1">
      <formula>希望&lt;&gt;0</formula>
    </cfRule>
  </conditionalFormatting>
  <conditionalFormatting sqref="K244">
    <cfRule type="expression" dxfId="184" priority="185" stopIfTrue="1">
      <formula>希望&lt;&gt;0</formula>
    </cfRule>
  </conditionalFormatting>
  <conditionalFormatting sqref="K245">
    <cfRule type="expression" dxfId="183" priority="184" stopIfTrue="1">
      <formula>希望&lt;&gt;0</formula>
    </cfRule>
  </conditionalFormatting>
  <conditionalFormatting sqref="K246">
    <cfRule type="expression" dxfId="182" priority="183" stopIfTrue="1">
      <formula>希望&lt;&gt;0</formula>
    </cfRule>
  </conditionalFormatting>
  <conditionalFormatting sqref="K247">
    <cfRule type="expression" dxfId="181" priority="182" stopIfTrue="1">
      <formula>希望&lt;&gt;0</formula>
    </cfRule>
  </conditionalFormatting>
  <conditionalFormatting sqref="K248">
    <cfRule type="expression" dxfId="180" priority="181" stopIfTrue="1">
      <formula>希望&lt;&gt;0</formula>
    </cfRule>
  </conditionalFormatting>
  <conditionalFormatting sqref="K249">
    <cfRule type="expression" dxfId="179" priority="180" stopIfTrue="1">
      <formula>希望&lt;&gt;0</formula>
    </cfRule>
  </conditionalFormatting>
  <conditionalFormatting sqref="K250">
    <cfRule type="expression" dxfId="178" priority="179" stopIfTrue="1">
      <formula>希望&lt;&gt;0</formula>
    </cfRule>
  </conditionalFormatting>
  <conditionalFormatting sqref="K251">
    <cfRule type="expression" dxfId="177" priority="178" stopIfTrue="1">
      <formula>希望&lt;&gt;0</formula>
    </cfRule>
  </conditionalFormatting>
  <conditionalFormatting sqref="K252">
    <cfRule type="expression" dxfId="176" priority="177" stopIfTrue="1">
      <formula>希望&lt;&gt;0</formula>
    </cfRule>
  </conditionalFormatting>
  <conditionalFormatting sqref="K253">
    <cfRule type="expression" dxfId="175" priority="176" stopIfTrue="1">
      <formula>希望&lt;&gt;0</formula>
    </cfRule>
  </conditionalFormatting>
  <conditionalFormatting sqref="U192">
    <cfRule type="expression" dxfId="174" priority="175" stopIfTrue="1">
      <formula>希望&lt;&gt;0</formula>
    </cfRule>
  </conditionalFormatting>
  <conditionalFormatting sqref="U193">
    <cfRule type="expression" dxfId="173" priority="174" stopIfTrue="1">
      <formula>希望&lt;&gt;0</formula>
    </cfRule>
  </conditionalFormatting>
  <conditionalFormatting sqref="U194">
    <cfRule type="expression" dxfId="172" priority="173" stopIfTrue="1">
      <formula>希望&lt;&gt;0</formula>
    </cfRule>
  </conditionalFormatting>
  <conditionalFormatting sqref="U195">
    <cfRule type="expression" dxfId="171" priority="172" stopIfTrue="1">
      <formula>希望&lt;&gt;0</formula>
    </cfRule>
  </conditionalFormatting>
  <conditionalFormatting sqref="U196">
    <cfRule type="expression" dxfId="170" priority="171" stopIfTrue="1">
      <formula>希望&lt;&gt;0</formula>
    </cfRule>
  </conditionalFormatting>
  <conditionalFormatting sqref="U197">
    <cfRule type="expression" dxfId="169" priority="170" stopIfTrue="1">
      <formula>希望&lt;&gt;0</formula>
    </cfRule>
  </conditionalFormatting>
  <conditionalFormatting sqref="U198">
    <cfRule type="expression" dxfId="168" priority="169" stopIfTrue="1">
      <formula>希望&lt;&gt;0</formula>
    </cfRule>
  </conditionalFormatting>
  <conditionalFormatting sqref="U199">
    <cfRule type="expression" dxfId="167" priority="168" stopIfTrue="1">
      <formula>希望&lt;&gt;0</formula>
    </cfRule>
  </conditionalFormatting>
  <conditionalFormatting sqref="U200">
    <cfRule type="expression" dxfId="166" priority="167" stopIfTrue="1">
      <formula>希望&lt;&gt;0</formula>
    </cfRule>
  </conditionalFormatting>
  <conditionalFormatting sqref="U201">
    <cfRule type="expression" dxfId="165" priority="166" stopIfTrue="1">
      <formula>希望&lt;&gt;0</formula>
    </cfRule>
  </conditionalFormatting>
  <conditionalFormatting sqref="U202">
    <cfRule type="expression" dxfId="164" priority="165" stopIfTrue="1">
      <formula>希望&lt;&gt;0</formula>
    </cfRule>
  </conditionalFormatting>
  <conditionalFormatting sqref="U203">
    <cfRule type="expression" dxfId="163" priority="164" stopIfTrue="1">
      <formula>希望&lt;&gt;0</formula>
    </cfRule>
  </conditionalFormatting>
  <conditionalFormatting sqref="U204">
    <cfRule type="expression" dxfId="162" priority="163" stopIfTrue="1">
      <formula>希望&lt;&gt;0</formula>
    </cfRule>
  </conditionalFormatting>
  <conditionalFormatting sqref="U205">
    <cfRule type="expression" dxfId="161" priority="162" stopIfTrue="1">
      <formula>希望&lt;&gt;0</formula>
    </cfRule>
  </conditionalFormatting>
  <conditionalFormatting sqref="U206">
    <cfRule type="expression" dxfId="160" priority="161" stopIfTrue="1">
      <formula>希望&lt;&gt;0</formula>
    </cfRule>
  </conditionalFormatting>
  <conditionalFormatting sqref="U207">
    <cfRule type="expression" dxfId="159" priority="160" stopIfTrue="1">
      <formula>希望&lt;&gt;0</formula>
    </cfRule>
  </conditionalFormatting>
  <conditionalFormatting sqref="U208">
    <cfRule type="expression" dxfId="158" priority="159" stopIfTrue="1">
      <formula>希望&lt;&gt;0</formula>
    </cfRule>
  </conditionalFormatting>
  <conditionalFormatting sqref="U209">
    <cfRule type="expression" dxfId="157" priority="158" stopIfTrue="1">
      <formula>希望&lt;&gt;0</formula>
    </cfRule>
  </conditionalFormatting>
  <conditionalFormatting sqref="U210">
    <cfRule type="expression" dxfId="156" priority="157" stopIfTrue="1">
      <formula>希望&lt;&gt;0</formula>
    </cfRule>
  </conditionalFormatting>
  <conditionalFormatting sqref="U211">
    <cfRule type="expression" dxfId="155" priority="156" stopIfTrue="1">
      <formula>希望&lt;&gt;0</formula>
    </cfRule>
  </conditionalFormatting>
  <conditionalFormatting sqref="U212">
    <cfRule type="expression" dxfId="154" priority="155" stopIfTrue="1">
      <formula>希望&lt;&gt;0</formula>
    </cfRule>
  </conditionalFormatting>
  <conditionalFormatting sqref="U213">
    <cfRule type="expression" dxfId="153" priority="154" stopIfTrue="1">
      <formula>希望&lt;&gt;0</formula>
    </cfRule>
  </conditionalFormatting>
  <conditionalFormatting sqref="U214">
    <cfRule type="expression" dxfId="152" priority="153" stopIfTrue="1">
      <formula>希望&lt;&gt;0</formula>
    </cfRule>
  </conditionalFormatting>
  <conditionalFormatting sqref="U215">
    <cfRule type="expression" dxfId="151" priority="152" stopIfTrue="1">
      <formula>希望&lt;&gt;0</formula>
    </cfRule>
  </conditionalFormatting>
  <conditionalFormatting sqref="U216">
    <cfRule type="expression" dxfId="150" priority="151" stopIfTrue="1">
      <formula>希望&lt;&gt;0</formula>
    </cfRule>
  </conditionalFormatting>
  <conditionalFormatting sqref="U217">
    <cfRule type="expression" dxfId="149" priority="150" stopIfTrue="1">
      <formula>希望&lt;&gt;0</formula>
    </cfRule>
  </conditionalFormatting>
  <conditionalFormatting sqref="U218">
    <cfRule type="expression" dxfId="148" priority="149" stopIfTrue="1">
      <formula>希望&lt;&gt;0</formula>
    </cfRule>
  </conditionalFormatting>
  <conditionalFormatting sqref="U219">
    <cfRule type="expression" dxfId="147" priority="148" stopIfTrue="1">
      <formula>希望&lt;&gt;0</formula>
    </cfRule>
  </conditionalFormatting>
  <conditionalFormatting sqref="U220">
    <cfRule type="expression" dxfId="146" priority="147" stopIfTrue="1">
      <formula>希望&lt;&gt;0</formula>
    </cfRule>
  </conditionalFormatting>
  <conditionalFormatting sqref="U221">
    <cfRule type="expression" dxfId="145" priority="146" stopIfTrue="1">
      <formula>希望&lt;&gt;0</formula>
    </cfRule>
  </conditionalFormatting>
  <conditionalFormatting sqref="U222">
    <cfRule type="expression" dxfId="144" priority="145" stopIfTrue="1">
      <formula>希望&lt;&gt;0</formula>
    </cfRule>
  </conditionalFormatting>
  <conditionalFormatting sqref="U223">
    <cfRule type="expression" dxfId="143" priority="144" stopIfTrue="1">
      <formula>希望&lt;&gt;0</formula>
    </cfRule>
  </conditionalFormatting>
  <conditionalFormatting sqref="U224">
    <cfRule type="expression" dxfId="142" priority="143" stopIfTrue="1">
      <formula>希望&lt;&gt;0</formula>
    </cfRule>
  </conditionalFormatting>
  <conditionalFormatting sqref="U225">
    <cfRule type="expression" dxfId="141" priority="142" stopIfTrue="1">
      <formula>希望&lt;&gt;0</formula>
    </cfRule>
  </conditionalFormatting>
  <conditionalFormatting sqref="U226">
    <cfRule type="expression" dxfId="140" priority="141" stopIfTrue="1">
      <formula>希望&lt;&gt;0</formula>
    </cfRule>
  </conditionalFormatting>
  <conditionalFormatting sqref="U227">
    <cfRule type="expression" dxfId="139" priority="140" stopIfTrue="1">
      <formula>希望&lt;&gt;0</formula>
    </cfRule>
  </conditionalFormatting>
  <conditionalFormatting sqref="U228">
    <cfRule type="expression" dxfId="138" priority="139" stopIfTrue="1">
      <formula>希望&lt;&gt;0</formula>
    </cfRule>
  </conditionalFormatting>
  <conditionalFormatting sqref="U229">
    <cfRule type="expression" dxfId="137" priority="138" stopIfTrue="1">
      <formula>希望&lt;&gt;0</formula>
    </cfRule>
  </conditionalFormatting>
  <conditionalFormatting sqref="U230">
    <cfRule type="expression" dxfId="136" priority="137" stopIfTrue="1">
      <formula>希望&lt;&gt;0</formula>
    </cfRule>
  </conditionalFormatting>
  <conditionalFormatting sqref="U231">
    <cfRule type="expression" dxfId="135" priority="136" stopIfTrue="1">
      <formula>希望&lt;&gt;0</formula>
    </cfRule>
  </conditionalFormatting>
  <conditionalFormatting sqref="U232">
    <cfRule type="expression" dxfId="134" priority="135" stopIfTrue="1">
      <formula>希望&lt;&gt;0</formula>
    </cfRule>
  </conditionalFormatting>
  <conditionalFormatting sqref="U233">
    <cfRule type="expression" dxfId="133" priority="134" stopIfTrue="1">
      <formula>希望&lt;&gt;0</formula>
    </cfRule>
  </conditionalFormatting>
  <conditionalFormatting sqref="U234">
    <cfRule type="expression" dxfId="132" priority="133" stopIfTrue="1">
      <formula>希望&lt;&gt;0</formula>
    </cfRule>
  </conditionalFormatting>
  <conditionalFormatting sqref="U235">
    <cfRule type="expression" dxfId="131" priority="132" stopIfTrue="1">
      <formula>希望&lt;&gt;0</formula>
    </cfRule>
  </conditionalFormatting>
  <conditionalFormatting sqref="U236">
    <cfRule type="expression" dxfId="130" priority="131" stopIfTrue="1">
      <formula>希望&lt;&gt;0</formula>
    </cfRule>
  </conditionalFormatting>
  <conditionalFormatting sqref="U237">
    <cfRule type="expression" dxfId="129" priority="130" stopIfTrue="1">
      <formula>希望&lt;&gt;0</formula>
    </cfRule>
  </conditionalFormatting>
  <conditionalFormatting sqref="U238">
    <cfRule type="expression" dxfId="128" priority="129" stopIfTrue="1">
      <formula>希望&lt;&gt;0</formula>
    </cfRule>
  </conditionalFormatting>
  <conditionalFormatting sqref="U239">
    <cfRule type="expression" dxfId="127" priority="128" stopIfTrue="1">
      <formula>希望&lt;&gt;0</formula>
    </cfRule>
  </conditionalFormatting>
  <conditionalFormatting sqref="U240">
    <cfRule type="expression" dxfId="126" priority="127" stopIfTrue="1">
      <formula>希望&lt;&gt;0</formula>
    </cfRule>
  </conditionalFormatting>
  <conditionalFormatting sqref="U241">
    <cfRule type="expression" dxfId="125" priority="126" stopIfTrue="1">
      <formula>希望&lt;&gt;0</formula>
    </cfRule>
  </conditionalFormatting>
  <conditionalFormatting sqref="U242">
    <cfRule type="expression" dxfId="124" priority="125" stopIfTrue="1">
      <formula>希望&lt;&gt;0</formula>
    </cfRule>
  </conditionalFormatting>
  <conditionalFormatting sqref="U243">
    <cfRule type="expression" dxfId="123" priority="124" stopIfTrue="1">
      <formula>希望&lt;&gt;0</formula>
    </cfRule>
  </conditionalFormatting>
  <conditionalFormatting sqref="U244">
    <cfRule type="expression" dxfId="122" priority="123" stopIfTrue="1">
      <formula>希望&lt;&gt;0</formula>
    </cfRule>
  </conditionalFormatting>
  <conditionalFormatting sqref="V244">
    <cfRule type="expression" dxfId="121" priority="122" stopIfTrue="1">
      <formula>AND(TRIM(U244)&lt;&gt;"",TRIM(V244)="")</formula>
    </cfRule>
  </conditionalFormatting>
  <conditionalFormatting sqref="U245">
    <cfRule type="expression" dxfId="120" priority="121" stopIfTrue="1">
      <formula>希望&lt;&gt;0</formula>
    </cfRule>
  </conditionalFormatting>
  <conditionalFormatting sqref="V245">
    <cfRule type="expression" dxfId="119" priority="120" stopIfTrue="1">
      <formula>AND(TRIM(U245)&lt;&gt;"",TRIM(V245)="")</formula>
    </cfRule>
  </conditionalFormatting>
  <conditionalFormatting sqref="U246">
    <cfRule type="expression" dxfId="118" priority="119" stopIfTrue="1">
      <formula>希望&lt;&gt;0</formula>
    </cfRule>
  </conditionalFormatting>
  <conditionalFormatting sqref="U247">
    <cfRule type="expression" dxfId="117" priority="118" stopIfTrue="1">
      <formula>希望&lt;&gt;0</formula>
    </cfRule>
  </conditionalFormatting>
  <conditionalFormatting sqref="U248">
    <cfRule type="expression" dxfId="116" priority="117" stopIfTrue="1">
      <formula>希望&lt;&gt;0</formula>
    </cfRule>
  </conditionalFormatting>
  <conditionalFormatting sqref="U249">
    <cfRule type="expression" dxfId="115" priority="116" stopIfTrue="1">
      <formula>希望&lt;&gt;0</formula>
    </cfRule>
  </conditionalFormatting>
  <conditionalFormatting sqref="U250">
    <cfRule type="expression" dxfId="114" priority="115" stopIfTrue="1">
      <formula>希望&lt;&gt;0</formula>
    </cfRule>
  </conditionalFormatting>
  <conditionalFormatting sqref="U251">
    <cfRule type="expression" dxfId="113" priority="114" stopIfTrue="1">
      <formula>希望&lt;&gt;0</formula>
    </cfRule>
  </conditionalFormatting>
  <conditionalFormatting sqref="U252">
    <cfRule type="expression" dxfId="112" priority="113" stopIfTrue="1">
      <formula>希望&lt;&gt;0</formula>
    </cfRule>
  </conditionalFormatting>
  <conditionalFormatting sqref="U253">
    <cfRule type="expression" dxfId="111" priority="112" stopIfTrue="1">
      <formula>希望&lt;&gt;0</formula>
    </cfRule>
  </conditionalFormatting>
  <conditionalFormatting sqref="K257">
    <cfRule type="expression" dxfId="110" priority="111" stopIfTrue="1">
      <formula>希望&lt;&gt;0</formula>
    </cfRule>
  </conditionalFormatting>
  <conditionalFormatting sqref="K258">
    <cfRule type="expression" dxfId="109" priority="110" stopIfTrue="1">
      <formula>希望&lt;&gt;0</formula>
    </cfRule>
  </conditionalFormatting>
  <conditionalFormatting sqref="K259">
    <cfRule type="expression" dxfId="108" priority="109" stopIfTrue="1">
      <formula>希望&lt;&gt;0</formula>
    </cfRule>
  </conditionalFormatting>
  <conditionalFormatting sqref="K260">
    <cfRule type="expression" dxfId="107" priority="108" stopIfTrue="1">
      <formula>希望&lt;&gt;0</formula>
    </cfRule>
  </conditionalFormatting>
  <conditionalFormatting sqref="K261">
    <cfRule type="expression" dxfId="106" priority="107" stopIfTrue="1">
      <formula>希望&lt;&gt;0</formula>
    </cfRule>
  </conditionalFormatting>
  <conditionalFormatting sqref="K262">
    <cfRule type="expression" dxfId="105" priority="106" stopIfTrue="1">
      <formula>希望&lt;&gt;0</formula>
    </cfRule>
  </conditionalFormatting>
  <conditionalFormatting sqref="K263">
    <cfRule type="expression" dxfId="104" priority="105" stopIfTrue="1">
      <formula>希望&lt;&gt;0</formula>
    </cfRule>
  </conditionalFormatting>
  <conditionalFormatting sqref="K264">
    <cfRule type="expression" dxfId="103" priority="104" stopIfTrue="1">
      <formula>希望&lt;&gt;0</formula>
    </cfRule>
  </conditionalFormatting>
  <conditionalFormatting sqref="K265">
    <cfRule type="expression" dxfId="102" priority="103" stopIfTrue="1">
      <formula>希望&lt;&gt;0</formula>
    </cfRule>
  </conditionalFormatting>
  <conditionalFormatting sqref="K266">
    <cfRule type="expression" dxfId="101" priority="102" stopIfTrue="1">
      <formula>希望&lt;&gt;0</formula>
    </cfRule>
  </conditionalFormatting>
  <conditionalFormatting sqref="K267">
    <cfRule type="expression" dxfId="100" priority="101" stopIfTrue="1">
      <formula>希望&lt;&gt;0</formula>
    </cfRule>
  </conditionalFormatting>
  <conditionalFormatting sqref="K268">
    <cfRule type="expression" dxfId="99" priority="100" stopIfTrue="1">
      <formula>希望&lt;&gt;0</formula>
    </cfRule>
  </conditionalFormatting>
  <conditionalFormatting sqref="K269">
    <cfRule type="expression" dxfId="98" priority="99" stopIfTrue="1">
      <formula>希望&lt;&gt;0</formula>
    </cfRule>
  </conditionalFormatting>
  <conditionalFormatting sqref="K270">
    <cfRule type="expression" dxfId="97" priority="98" stopIfTrue="1">
      <formula>希望&lt;&gt;0</formula>
    </cfRule>
  </conditionalFormatting>
  <conditionalFormatting sqref="K271">
    <cfRule type="expression" dxfId="96" priority="97" stopIfTrue="1">
      <formula>希望&lt;&gt;0</formula>
    </cfRule>
  </conditionalFormatting>
  <conditionalFormatting sqref="K272">
    <cfRule type="expression" dxfId="95" priority="96" stopIfTrue="1">
      <formula>希望&lt;&gt;0</formula>
    </cfRule>
  </conditionalFormatting>
  <conditionalFormatting sqref="K273">
    <cfRule type="expression" dxfId="94" priority="95" stopIfTrue="1">
      <formula>希望&lt;&gt;0</formula>
    </cfRule>
  </conditionalFormatting>
  <conditionalFormatting sqref="K274">
    <cfRule type="expression" dxfId="93" priority="94" stopIfTrue="1">
      <formula>希望&lt;&gt;0</formula>
    </cfRule>
  </conditionalFormatting>
  <conditionalFormatting sqref="K275">
    <cfRule type="expression" dxfId="92" priority="93" stopIfTrue="1">
      <formula>希望&lt;&gt;0</formula>
    </cfRule>
  </conditionalFormatting>
  <conditionalFormatting sqref="K276">
    <cfRule type="expression" dxfId="91" priority="92" stopIfTrue="1">
      <formula>希望&lt;&gt;0</formula>
    </cfRule>
  </conditionalFormatting>
  <conditionalFormatting sqref="K277">
    <cfRule type="expression" dxfId="90" priority="91" stopIfTrue="1">
      <formula>希望&lt;&gt;0</formula>
    </cfRule>
  </conditionalFormatting>
  <conditionalFormatting sqref="K278">
    <cfRule type="expression" dxfId="89" priority="90" stopIfTrue="1">
      <formula>希望&lt;&gt;0</formula>
    </cfRule>
  </conditionalFormatting>
  <conditionalFormatting sqref="K279">
    <cfRule type="expression" dxfId="88" priority="89" stopIfTrue="1">
      <formula>希望&lt;&gt;0</formula>
    </cfRule>
  </conditionalFormatting>
  <conditionalFormatting sqref="K280">
    <cfRule type="expression" dxfId="87" priority="88" stopIfTrue="1">
      <formula>希望&lt;&gt;0</formula>
    </cfRule>
  </conditionalFormatting>
  <conditionalFormatting sqref="K281">
    <cfRule type="expression" dxfId="86" priority="87" stopIfTrue="1">
      <formula>希望&lt;&gt;0</formula>
    </cfRule>
  </conditionalFormatting>
  <conditionalFormatting sqref="K282">
    <cfRule type="expression" dxfId="85" priority="86" stopIfTrue="1">
      <formula>希望&lt;&gt;0</formula>
    </cfRule>
  </conditionalFormatting>
  <conditionalFormatting sqref="K283">
    <cfRule type="expression" dxfId="84" priority="85" stopIfTrue="1">
      <formula>希望&lt;&gt;0</formula>
    </cfRule>
  </conditionalFormatting>
  <conditionalFormatting sqref="K284">
    <cfRule type="expression" dxfId="83" priority="84" stopIfTrue="1">
      <formula>希望&lt;&gt;0</formula>
    </cfRule>
  </conditionalFormatting>
  <conditionalFormatting sqref="K285">
    <cfRule type="expression" dxfId="82" priority="83" stopIfTrue="1">
      <formula>希望&lt;&gt;0</formula>
    </cfRule>
  </conditionalFormatting>
  <conditionalFormatting sqref="K286">
    <cfRule type="expression" dxfId="81" priority="82" stopIfTrue="1">
      <formula>希望&lt;&gt;0</formula>
    </cfRule>
  </conditionalFormatting>
  <conditionalFormatting sqref="K287">
    <cfRule type="expression" dxfId="80" priority="81" stopIfTrue="1">
      <formula>希望&lt;&gt;0</formula>
    </cfRule>
  </conditionalFormatting>
  <conditionalFormatting sqref="K288">
    <cfRule type="expression" dxfId="79" priority="80" stopIfTrue="1">
      <formula>希望&lt;&gt;0</formula>
    </cfRule>
  </conditionalFormatting>
  <conditionalFormatting sqref="K289">
    <cfRule type="expression" dxfId="78" priority="79" stopIfTrue="1">
      <formula>希望&lt;&gt;0</formula>
    </cfRule>
  </conditionalFormatting>
  <conditionalFormatting sqref="K290">
    <cfRule type="expression" dxfId="77" priority="78" stopIfTrue="1">
      <formula>希望&lt;&gt;0</formula>
    </cfRule>
  </conditionalFormatting>
  <conditionalFormatting sqref="K291">
    <cfRule type="expression" dxfId="76" priority="77" stopIfTrue="1">
      <formula>希望&lt;&gt;0</formula>
    </cfRule>
  </conditionalFormatting>
  <conditionalFormatting sqref="K292">
    <cfRule type="expression" dxfId="75" priority="76" stopIfTrue="1">
      <formula>希望&lt;&gt;0</formula>
    </cfRule>
  </conditionalFormatting>
  <conditionalFormatting sqref="K293">
    <cfRule type="expression" dxfId="74" priority="75" stopIfTrue="1">
      <formula>希望&lt;&gt;0</formula>
    </cfRule>
  </conditionalFormatting>
  <conditionalFormatting sqref="K294">
    <cfRule type="expression" dxfId="73" priority="74" stopIfTrue="1">
      <formula>希望&lt;&gt;0</formula>
    </cfRule>
  </conditionalFormatting>
  <conditionalFormatting sqref="K295">
    <cfRule type="expression" dxfId="72" priority="73" stopIfTrue="1">
      <formula>希望&lt;&gt;0</formula>
    </cfRule>
  </conditionalFormatting>
  <conditionalFormatting sqref="K296">
    <cfRule type="expression" dxfId="71" priority="72" stopIfTrue="1">
      <formula>希望&lt;&gt;0</formula>
    </cfRule>
  </conditionalFormatting>
  <conditionalFormatting sqref="K297">
    <cfRule type="expression" dxfId="70" priority="71" stopIfTrue="1">
      <formula>希望&lt;&gt;0</formula>
    </cfRule>
  </conditionalFormatting>
  <conditionalFormatting sqref="K298">
    <cfRule type="expression" dxfId="69" priority="70" stopIfTrue="1">
      <formula>希望&lt;&gt;0</formula>
    </cfRule>
  </conditionalFormatting>
  <conditionalFormatting sqref="K299">
    <cfRule type="expression" dxfId="68" priority="69" stopIfTrue="1">
      <formula>希望&lt;&gt;0</formula>
    </cfRule>
  </conditionalFormatting>
  <conditionalFormatting sqref="K300">
    <cfRule type="expression" dxfId="67" priority="68" stopIfTrue="1">
      <formula>希望&lt;&gt;0</formula>
    </cfRule>
  </conditionalFormatting>
  <conditionalFormatting sqref="K301">
    <cfRule type="expression" dxfId="66" priority="67" stopIfTrue="1">
      <formula>希望&lt;&gt;0</formula>
    </cfRule>
  </conditionalFormatting>
  <conditionalFormatting sqref="K302">
    <cfRule type="expression" dxfId="65" priority="66" stopIfTrue="1">
      <formula>希望&lt;&gt;0</formula>
    </cfRule>
  </conditionalFormatting>
  <conditionalFormatting sqref="K303">
    <cfRule type="expression" dxfId="64" priority="65" stopIfTrue="1">
      <formula>希望&lt;&gt;0</formula>
    </cfRule>
  </conditionalFormatting>
  <conditionalFormatting sqref="K304">
    <cfRule type="expression" dxfId="63" priority="64" stopIfTrue="1">
      <formula>希望&lt;&gt;0</formula>
    </cfRule>
  </conditionalFormatting>
  <conditionalFormatting sqref="K305">
    <cfRule type="expression" dxfId="62" priority="63" stopIfTrue="1">
      <formula>希望&lt;&gt;0</formula>
    </cfRule>
  </conditionalFormatting>
  <conditionalFormatting sqref="K306">
    <cfRule type="expression" dxfId="61" priority="62" stopIfTrue="1">
      <formula>希望&lt;&gt;0</formula>
    </cfRule>
  </conditionalFormatting>
  <conditionalFormatting sqref="K307">
    <cfRule type="expression" dxfId="60" priority="61" stopIfTrue="1">
      <formula>希望&lt;&gt;0</formula>
    </cfRule>
  </conditionalFormatting>
  <conditionalFormatting sqref="K308">
    <cfRule type="expression" dxfId="59" priority="60" stopIfTrue="1">
      <formula>希望&lt;&gt;0</formula>
    </cfRule>
  </conditionalFormatting>
  <conditionalFormatting sqref="K309">
    <cfRule type="expression" dxfId="58" priority="59" stopIfTrue="1">
      <formula>希望&lt;&gt;0</formula>
    </cfRule>
  </conditionalFormatting>
  <conditionalFormatting sqref="K310">
    <cfRule type="expression" dxfId="57" priority="58" stopIfTrue="1">
      <formula>希望&lt;&gt;0</formula>
    </cfRule>
  </conditionalFormatting>
  <conditionalFormatting sqref="K311">
    <cfRule type="expression" dxfId="56" priority="57" stopIfTrue="1">
      <formula>希望&lt;&gt;0</formula>
    </cfRule>
  </conditionalFormatting>
  <conditionalFormatting sqref="K312">
    <cfRule type="expression" dxfId="55" priority="56" stopIfTrue="1">
      <formula>希望&lt;&gt;0</formula>
    </cfRule>
  </conditionalFormatting>
  <conditionalFormatting sqref="K313">
    <cfRule type="expression" dxfId="54" priority="55" stopIfTrue="1">
      <formula>希望&lt;&gt;0</formula>
    </cfRule>
  </conditionalFormatting>
  <conditionalFormatting sqref="K314">
    <cfRule type="expression" dxfId="53" priority="54" stopIfTrue="1">
      <formula>希望&lt;&gt;0</formula>
    </cfRule>
  </conditionalFormatting>
  <conditionalFormatting sqref="U257">
    <cfRule type="expression" dxfId="52" priority="53" stopIfTrue="1">
      <formula>希望&lt;&gt;0</formula>
    </cfRule>
  </conditionalFormatting>
  <conditionalFormatting sqref="U258">
    <cfRule type="expression" dxfId="51" priority="52" stopIfTrue="1">
      <formula>希望&lt;&gt;0</formula>
    </cfRule>
  </conditionalFormatting>
  <conditionalFormatting sqref="U259">
    <cfRule type="expression" dxfId="50" priority="51" stopIfTrue="1">
      <formula>希望&lt;&gt;0</formula>
    </cfRule>
  </conditionalFormatting>
  <conditionalFormatting sqref="U260">
    <cfRule type="expression" dxfId="49" priority="50" stopIfTrue="1">
      <formula>希望&lt;&gt;0</formula>
    </cfRule>
  </conditionalFormatting>
  <conditionalFormatting sqref="U261">
    <cfRule type="expression" dxfId="48" priority="49" stopIfTrue="1">
      <formula>希望&lt;&gt;0</formula>
    </cfRule>
  </conditionalFormatting>
  <conditionalFormatting sqref="U262">
    <cfRule type="expression" dxfId="47" priority="48" stopIfTrue="1">
      <formula>希望&lt;&gt;0</formula>
    </cfRule>
  </conditionalFormatting>
  <conditionalFormatting sqref="U263">
    <cfRule type="expression" dxfId="46" priority="47" stopIfTrue="1">
      <formula>希望&lt;&gt;0</formula>
    </cfRule>
  </conditionalFormatting>
  <conditionalFormatting sqref="U264">
    <cfRule type="expression" dxfId="45" priority="46" stopIfTrue="1">
      <formula>希望&lt;&gt;0</formula>
    </cfRule>
  </conditionalFormatting>
  <conditionalFormatting sqref="U265">
    <cfRule type="expression" dxfId="44" priority="45" stopIfTrue="1">
      <formula>希望&lt;&gt;0</formula>
    </cfRule>
  </conditionalFormatting>
  <conditionalFormatting sqref="U266">
    <cfRule type="expression" dxfId="43" priority="44" stopIfTrue="1">
      <formula>希望&lt;&gt;0</formula>
    </cfRule>
  </conditionalFormatting>
  <conditionalFormatting sqref="U267">
    <cfRule type="expression" dxfId="42" priority="43" stopIfTrue="1">
      <formula>希望&lt;&gt;0</formula>
    </cfRule>
  </conditionalFormatting>
  <conditionalFormatting sqref="U268">
    <cfRule type="expression" dxfId="41" priority="42" stopIfTrue="1">
      <formula>希望&lt;&gt;0</formula>
    </cfRule>
  </conditionalFormatting>
  <conditionalFormatting sqref="U269">
    <cfRule type="expression" dxfId="40" priority="41" stopIfTrue="1">
      <formula>希望&lt;&gt;0</formula>
    </cfRule>
  </conditionalFormatting>
  <conditionalFormatting sqref="U270">
    <cfRule type="expression" dxfId="39" priority="40" stopIfTrue="1">
      <formula>希望&lt;&gt;0</formula>
    </cfRule>
  </conditionalFormatting>
  <conditionalFormatting sqref="U271">
    <cfRule type="expression" dxfId="38" priority="39" stopIfTrue="1">
      <formula>希望&lt;&gt;0</formula>
    </cfRule>
  </conditionalFormatting>
  <conditionalFormatting sqref="U272">
    <cfRule type="expression" dxfId="37" priority="38" stopIfTrue="1">
      <formula>希望&lt;&gt;0</formula>
    </cfRule>
  </conditionalFormatting>
  <conditionalFormatting sqref="U273">
    <cfRule type="expression" dxfId="36" priority="37" stopIfTrue="1">
      <formula>希望&lt;&gt;0</formula>
    </cfRule>
  </conditionalFormatting>
  <conditionalFormatting sqref="U274">
    <cfRule type="expression" dxfId="35" priority="36" stopIfTrue="1">
      <formula>希望&lt;&gt;0</formula>
    </cfRule>
  </conditionalFormatting>
  <conditionalFormatting sqref="U275">
    <cfRule type="expression" dxfId="34" priority="35" stopIfTrue="1">
      <formula>希望&lt;&gt;0</formula>
    </cfRule>
  </conditionalFormatting>
  <conditionalFormatting sqref="U276">
    <cfRule type="expression" dxfId="33" priority="34" stopIfTrue="1">
      <formula>希望&lt;&gt;0</formula>
    </cfRule>
  </conditionalFormatting>
  <conditionalFormatting sqref="U277">
    <cfRule type="expression" dxfId="32" priority="33" stopIfTrue="1">
      <formula>希望&lt;&gt;0</formula>
    </cfRule>
  </conditionalFormatting>
  <conditionalFormatting sqref="U278">
    <cfRule type="expression" dxfId="31" priority="32" stopIfTrue="1">
      <formula>希望&lt;&gt;0</formula>
    </cfRule>
  </conditionalFormatting>
  <conditionalFormatting sqref="U279">
    <cfRule type="expression" dxfId="30" priority="31" stopIfTrue="1">
      <formula>希望&lt;&gt;0</formula>
    </cfRule>
  </conditionalFormatting>
  <conditionalFormatting sqref="U280">
    <cfRule type="expression" dxfId="29" priority="30" stopIfTrue="1">
      <formula>希望&lt;&gt;0</formula>
    </cfRule>
  </conditionalFormatting>
  <conditionalFormatting sqref="U281">
    <cfRule type="expression" dxfId="28" priority="29" stopIfTrue="1">
      <formula>希望&lt;&gt;0</formula>
    </cfRule>
  </conditionalFormatting>
  <conditionalFormatting sqref="U282">
    <cfRule type="expression" dxfId="27" priority="28" stopIfTrue="1">
      <formula>希望&lt;&gt;0</formula>
    </cfRule>
  </conditionalFormatting>
  <conditionalFormatting sqref="U283">
    <cfRule type="expression" dxfId="26" priority="27" stopIfTrue="1">
      <formula>希望&lt;&gt;0</formula>
    </cfRule>
  </conditionalFormatting>
  <conditionalFormatting sqref="U284">
    <cfRule type="expression" dxfId="25" priority="26" stopIfTrue="1">
      <formula>希望&lt;&gt;0</formula>
    </cfRule>
  </conditionalFormatting>
  <conditionalFormatting sqref="U285">
    <cfRule type="expression" dxfId="24" priority="25" stopIfTrue="1">
      <formula>希望&lt;&gt;0</formula>
    </cfRule>
  </conditionalFormatting>
  <conditionalFormatting sqref="U286">
    <cfRule type="expression" dxfId="23" priority="24" stopIfTrue="1">
      <formula>希望&lt;&gt;0</formula>
    </cfRule>
  </conditionalFormatting>
  <conditionalFormatting sqref="U287">
    <cfRule type="expression" dxfId="22" priority="23" stopIfTrue="1">
      <formula>希望&lt;&gt;0</formula>
    </cfRule>
  </conditionalFormatting>
  <conditionalFormatting sqref="U288">
    <cfRule type="expression" dxfId="21" priority="22" stopIfTrue="1">
      <formula>希望&lt;&gt;0</formula>
    </cfRule>
  </conditionalFormatting>
  <conditionalFormatting sqref="U289">
    <cfRule type="expression" dxfId="20" priority="21" stopIfTrue="1">
      <formula>希望&lt;&gt;0</formula>
    </cfRule>
  </conditionalFormatting>
  <conditionalFormatting sqref="U290">
    <cfRule type="expression" dxfId="19" priority="20" stopIfTrue="1">
      <formula>希望&lt;&gt;0</formula>
    </cfRule>
  </conditionalFormatting>
  <conditionalFormatting sqref="U291">
    <cfRule type="expression" dxfId="18" priority="19" stopIfTrue="1">
      <formula>希望&lt;&gt;0</formula>
    </cfRule>
  </conditionalFormatting>
  <conditionalFormatting sqref="U292">
    <cfRule type="expression" dxfId="17" priority="18" stopIfTrue="1">
      <formula>希望&lt;&gt;0</formula>
    </cfRule>
  </conditionalFormatting>
  <conditionalFormatting sqref="U293">
    <cfRule type="expression" dxfId="16" priority="17" stopIfTrue="1">
      <formula>希望&lt;&gt;0</formula>
    </cfRule>
  </conditionalFormatting>
  <conditionalFormatting sqref="U294">
    <cfRule type="expression" dxfId="15" priority="16" stopIfTrue="1">
      <formula>希望&lt;&gt;0</formula>
    </cfRule>
  </conditionalFormatting>
  <conditionalFormatting sqref="U295">
    <cfRule type="expression" dxfId="14" priority="15" stopIfTrue="1">
      <formula>希望&lt;&gt;0</formula>
    </cfRule>
  </conditionalFormatting>
  <conditionalFormatting sqref="U296">
    <cfRule type="expression" dxfId="13" priority="14" stopIfTrue="1">
      <formula>希望&lt;&gt;0</formula>
    </cfRule>
  </conditionalFormatting>
  <conditionalFormatting sqref="U297">
    <cfRule type="expression" dxfId="12" priority="13" stopIfTrue="1">
      <formula>希望&lt;&gt;0</formula>
    </cfRule>
  </conditionalFormatting>
  <conditionalFormatting sqref="U298">
    <cfRule type="expression" dxfId="11" priority="12" stopIfTrue="1">
      <formula>希望&lt;&gt;0</formula>
    </cfRule>
  </conditionalFormatting>
  <conditionalFormatting sqref="U299">
    <cfRule type="expression" dxfId="10" priority="11" stopIfTrue="1">
      <formula>希望&lt;&gt;0</formula>
    </cfRule>
  </conditionalFormatting>
  <conditionalFormatting sqref="U300">
    <cfRule type="expression" dxfId="9" priority="10" stopIfTrue="1">
      <formula>希望&lt;&gt;0</formula>
    </cfRule>
  </conditionalFormatting>
  <conditionalFormatting sqref="U301">
    <cfRule type="expression" dxfId="8" priority="9" stopIfTrue="1">
      <formula>希望&lt;&gt;0</formula>
    </cfRule>
  </conditionalFormatting>
  <conditionalFormatting sqref="U302">
    <cfRule type="expression" dxfId="7" priority="8" stopIfTrue="1">
      <formula>希望&lt;&gt;0</formula>
    </cfRule>
  </conditionalFormatting>
  <conditionalFormatting sqref="U303">
    <cfRule type="expression" dxfId="6" priority="7" stopIfTrue="1">
      <formula>希望&lt;&gt;0</formula>
    </cfRule>
  </conditionalFormatting>
  <conditionalFormatting sqref="U304">
    <cfRule type="expression" dxfId="5" priority="6" stopIfTrue="1">
      <formula>希望&lt;&gt;0</formula>
    </cfRule>
  </conditionalFormatting>
  <conditionalFormatting sqref="U305">
    <cfRule type="expression" dxfId="4" priority="5" stopIfTrue="1">
      <formula>希望&lt;&gt;0</formula>
    </cfRule>
  </conditionalFormatting>
  <conditionalFormatting sqref="U306">
    <cfRule type="expression" dxfId="3" priority="4" stopIfTrue="1">
      <formula>希望&lt;&gt;0</formula>
    </cfRule>
  </conditionalFormatting>
  <conditionalFormatting sqref="U307">
    <cfRule type="expression" dxfId="2" priority="3" stopIfTrue="1">
      <formula>希望&lt;&gt;0</formula>
    </cfRule>
  </conditionalFormatting>
  <conditionalFormatting sqref="U308">
    <cfRule type="expression" dxfId="1" priority="2" stopIfTrue="1">
      <formula>希望&lt;&gt;0</formula>
    </cfRule>
  </conditionalFormatting>
  <conditionalFormatting sqref="U309">
    <cfRule type="expression" dxfId="0" priority="1" stopIfTrue="1">
      <formula>希望&lt;&gt;0</formula>
    </cfRule>
  </conditionalFormatting>
  <dataValidations count="385">
    <dataValidation type="whole" imeMode="halfAlpha" allowBlank="1" showInputMessage="1" showErrorMessage="1" error="7桁の数字を入力してください" sqref="I20:M20" xr:uid="{B747060C-A451-4A17-A43E-01076FC51BF5}">
      <formula1>0</formula1>
      <formula2>9999999</formula2>
    </dataValidation>
    <dataValidation errorStyle="warning" imeMode="hiragana" allowBlank="1" showInputMessage="1" showErrorMessage="1" sqref="I22:V22" xr:uid="{6E084C76-2CA9-4145-B3AA-02FC85955CF8}"/>
    <dataValidation errorStyle="warning" imeMode="fullKatakana" allowBlank="1" showInputMessage="1" showErrorMessage="1" sqref="I24:V24" xr:uid="{0C68C0FE-20C8-4823-A49A-D6D7792766DF}"/>
    <dataValidation errorStyle="warning" imeMode="hiragana" allowBlank="1" showInputMessage="1" showErrorMessage="1" sqref="I26:V26" xr:uid="{5590FBD4-D8FE-4FB6-AB79-D4D759EA1953}"/>
    <dataValidation errorStyle="warning" imeMode="hiragana" allowBlank="1" showInputMessage="1" showErrorMessage="1" sqref="I28:V28" xr:uid="{F5553877-4466-413C-8D43-1DFF0EEED470}"/>
    <dataValidation errorStyle="warning" imeMode="fullKatakana" allowBlank="1" showInputMessage="1" showErrorMessage="1" sqref="I30:V30" xr:uid="{9D2251CF-455C-4157-9321-FFECC1D2FCD5}"/>
    <dataValidation errorStyle="warning" imeMode="hiragana" allowBlank="1" showInputMessage="1" showErrorMessage="1" sqref="I32:V32" xr:uid="{B4A8CF48-B118-43F9-8AFF-61ABC4F3610A}"/>
    <dataValidation errorStyle="warning" imeMode="halfAlpha" allowBlank="1" showInputMessage="1" showErrorMessage="1" sqref="I34:M34" xr:uid="{41DE5574-C123-41AE-B662-D99AD22146B7}"/>
    <dataValidation errorStyle="warning" imeMode="halfAlpha" allowBlank="1" showInputMessage="1" showErrorMessage="1" sqref="I36:M36" xr:uid="{1BB4EEC4-6B8C-4790-BE37-6AE8FDD80EF6}"/>
    <dataValidation type="list" imeMode="halfAlpha" allowBlank="1" showInputMessage="1" showErrorMessage="1" error="リストから選択してください" sqref="Q36:R36" xr:uid="{1464311E-7820-4710-8535-8F01DC36AF6D}">
      <formula1>"廃止,　"</formula1>
    </dataValidation>
    <dataValidation errorStyle="warning" imeMode="halfAlpha" allowBlank="1" showInputMessage="1" showErrorMessage="1" sqref="I38:V38" xr:uid="{C3E918D8-A122-4DD3-982A-34EBD3B16C97}"/>
    <dataValidation type="list" imeMode="halfAlpha" allowBlank="1" showInputMessage="1" showErrorMessage="1" error="リストから選択してください" sqref="I40:M40" xr:uid="{C1DF5F76-41E8-4588-9570-EAEA369B0576}">
      <formula1>"一致する,一致しない"</formula1>
    </dataValidation>
    <dataValidation type="list" imeMode="halfAlpha" allowBlank="1" showInputMessage="1" showErrorMessage="1" error="リストから選択してください" sqref="I63:M63" xr:uid="{23379253-CE03-4202-869B-1509FF979B98}">
      <formula1>"しない,する"</formula1>
    </dataValidation>
    <dataValidation type="whole" imeMode="halfAlpha" allowBlank="1" showInputMessage="1" showErrorMessage="1" error="7桁の数字を入力してください" sqref="I69:M69" xr:uid="{3ADA0285-FA68-41D1-8FEF-836207983408}">
      <formula1>0</formula1>
      <formula2>9999999</formula2>
    </dataValidation>
    <dataValidation errorStyle="warning" imeMode="hiragana" allowBlank="1" showInputMessage="1" showErrorMessage="1" sqref="I71:V71" xr:uid="{309D06C9-8FA0-435A-A730-38DB64E5EBF3}"/>
    <dataValidation errorStyle="warning" imeMode="fullKatakana" allowBlank="1" showInputMessage="1" showErrorMessage="1" sqref="I73:V73" xr:uid="{FE5C75DA-C833-403D-91C4-CBFF0D42D7D4}"/>
    <dataValidation errorStyle="warning" imeMode="hiragana" allowBlank="1" showInputMessage="1" showErrorMessage="1" sqref="I75:V75" xr:uid="{61FDBD8F-E0E2-40AF-B345-485EC7E2E79E}"/>
    <dataValidation errorStyle="warning" imeMode="hiragana" allowBlank="1" showInputMessage="1" showErrorMessage="1" sqref="I77:V77" xr:uid="{25E401D5-E821-4CED-9088-EC765F93EAEE}"/>
    <dataValidation errorStyle="warning" imeMode="fullKatakana" allowBlank="1" showInputMessage="1" showErrorMessage="1" sqref="I79:V79" xr:uid="{2990CA67-58C2-4827-BE34-3EBA96671AFF}"/>
    <dataValidation errorStyle="warning" imeMode="hiragana" allowBlank="1" showInputMessage="1" showErrorMessage="1" sqref="I81:V81" xr:uid="{768C492F-8E4F-4025-9906-0505BE8C10F2}"/>
    <dataValidation errorStyle="warning" imeMode="halfAlpha" allowBlank="1" showInputMessage="1" showErrorMessage="1" sqref="I83:M83" xr:uid="{E83D09DA-237D-457F-A2E5-3E5F556DB86A}"/>
    <dataValidation errorStyle="warning" imeMode="halfAlpha" allowBlank="1" showInputMessage="1" showErrorMessage="1" sqref="I85:M85" xr:uid="{BF343422-ECB4-453C-A0F9-00D04A6C8897}"/>
    <dataValidation type="list" imeMode="halfAlpha" allowBlank="1" showInputMessage="1" showErrorMessage="1" error="リストから選択してください" sqref="Q85:R85" xr:uid="{8AED11A9-2BEC-4F0E-9512-343ADA3075FA}">
      <formula1>"廃止,　"</formula1>
    </dataValidation>
    <dataValidation errorStyle="warning" imeMode="halfAlpha" allowBlank="1" showInputMessage="1" showErrorMessage="1" sqref="I87:V87" xr:uid="{5B86C794-660F-4E09-BE88-B836C0C971EC}"/>
    <dataValidation errorStyle="warning" imeMode="hiragana" allowBlank="1" showInputMessage="1" showErrorMessage="1" sqref="I112:V112" xr:uid="{F6FECE45-0FB7-4D38-ABEF-8AB140100F07}"/>
    <dataValidation errorStyle="warning" imeMode="fullKatakana" allowBlank="1" showInputMessage="1" showErrorMessage="1" sqref="I114:V114" xr:uid="{8BF8D814-48C6-43CE-96B9-4A1E275B1087}"/>
    <dataValidation errorStyle="warning" imeMode="hiragana" allowBlank="1" showInputMessage="1" showErrorMessage="1" sqref="I116:V116" xr:uid="{46049D06-16CA-47D1-B15B-2455B58F91E5}"/>
    <dataValidation errorStyle="warning" imeMode="halfAlpha" allowBlank="1" showInputMessage="1" showErrorMessage="1" sqref="I118:M118" xr:uid="{8D5F7025-0FC6-4136-8B4B-F6BD5052260F}"/>
    <dataValidation errorStyle="warning" imeMode="halfAlpha" allowBlank="1" showInputMessage="1" showErrorMessage="1" sqref="I120:M120" xr:uid="{C410D58D-5731-416E-9AC5-9991B1EE7ACE}"/>
    <dataValidation errorStyle="warning" imeMode="halfAlpha" allowBlank="1" showInputMessage="1" showErrorMessage="1" sqref="I122:V122" xr:uid="{16D10F0A-5B17-4A09-9FB7-1576DAC224AA}"/>
    <dataValidation type="list" imeMode="halfAlpha" allowBlank="1" showInputMessage="1" showErrorMessage="1" error="リストから選択してください" sqref="I149:M149" xr:uid="{CB082B93-A988-44C0-B803-9A70A78B0636}">
      <formula1>"しない,する"</formula1>
    </dataValidation>
    <dataValidation type="whole" imeMode="halfAlpha" allowBlank="1" showInputMessage="1" showErrorMessage="1" error="7桁の数字を入力してください" sqref="I151:M151" xr:uid="{5C13E113-B1D7-4B97-B09B-362E901EE277}">
      <formula1>0</formula1>
      <formula2>9999999</formula2>
    </dataValidation>
    <dataValidation errorStyle="warning" imeMode="hiragana" allowBlank="1" showInputMessage="1" showErrorMessage="1" sqref="I153:V153" xr:uid="{F879D7B5-A7C7-4E79-90BA-D5966F0926B1}"/>
    <dataValidation errorStyle="warning" imeMode="fullKatakana" allowBlank="1" showInputMessage="1" showErrorMessage="1" sqref="I155:V155" xr:uid="{83F3AE78-8983-4D8F-8F6B-844A9386EDB1}"/>
    <dataValidation errorStyle="warning" imeMode="hiragana" allowBlank="1" showInputMessage="1" showErrorMessage="1" sqref="I157:V157" xr:uid="{71C5875A-FBD6-4701-B65C-9937AEFF7A91}"/>
    <dataValidation errorStyle="warning" imeMode="halfAlpha" allowBlank="1" showInputMessage="1" showErrorMessage="1" sqref="I159:M159" xr:uid="{BCAB7CE8-19F1-469A-929C-F87E07FCCDC3}"/>
    <dataValidation errorStyle="warning" imeMode="halfAlpha" allowBlank="1" showInputMessage="1" showErrorMessage="1" sqref="I161:M161" xr:uid="{BF111E70-89CB-4A11-90F9-119566DE0C63}"/>
    <dataValidation type="whole" imeMode="halfAlpha" allowBlank="1" showInputMessage="1" showErrorMessage="1" error="有効な数字を入力してください" sqref="I170:M170" xr:uid="{7ECB8B73-0235-4C4D-9651-6B83E5E89E88}">
      <formula1>0</formula1>
      <formula2>9999999999</formula2>
    </dataValidation>
    <dataValidation type="whole" imeMode="halfAlpha" allowBlank="1" showInputMessage="1" showErrorMessage="1" error="有効な数字を入力してください" sqref="I171:M171" xr:uid="{FF0879AC-3626-4223-BDDB-1A87E651D143}">
      <formula1>0</formula1>
      <formula2>9999999999</formula2>
    </dataValidation>
    <dataValidation type="date" imeMode="halfAlpha" allowBlank="1" showInputMessage="1" showErrorMessage="1" error="有効な日付を入力してください" sqref="I176:J176" xr:uid="{EAD960F7-7A2B-4705-86B2-B6FCAB6F94D5}">
      <formula1>92</formula1>
      <formula2>73415</formula2>
    </dataValidation>
    <dataValidation type="date" imeMode="halfAlpha" allowBlank="1" showInputMessage="1" showErrorMessage="1" error="有効な日付を入力してください" sqref="I177:J177" xr:uid="{67628F5F-6A3E-4D4E-A4DB-DB0D742D6DBC}">
      <formula1>92</formula1>
      <formula2>73415</formula2>
    </dataValidation>
    <dataValidation type="date" imeMode="halfAlpha" allowBlank="1" showInputMessage="1" showErrorMessage="1" error="有効な日付を入力してください" sqref="L176:O176" xr:uid="{16441424-2F47-44FD-82D4-9FFE804B152B}">
      <formula1>92</formula1>
      <formula2>73415</formula2>
    </dataValidation>
    <dataValidation type="date" imeMode="halfAlpha" allowBlank="1" showInputMessage="1" showErrorMessage="1" error="有効な日付を入力してください" sqref="L177:O177" xr:uid="{5768E048-2D17-45B9-9C1C-1DB0487988A2}">
      <formula1>92</formula1>
      <formula2>73415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178:K178" xr:uid="{80E8C931-7BC8-484C-AE33-78AFA5CCA4B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78:P178" xr:uid="{09E16BC2-839D-4633-A864-6C244005ACA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78:V178" xr:uid="{D9697889-4AF9-497D-93D7-67417F3EE13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179:K179" xr:uid="{DF723534-C6F8-492A-B13A-745241934F7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79:P179" xr:uid="{F1739155-ED9A-4069-9AFC-4B907862D64C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79:V179" xr:uid="{EC4BDA01-4EA0-413B-A788-D0CB62270B22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180:K180" xr:uid="{EEAFA1C5-1453-4B8E-910B-A145B8D89F3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80:P180" xr:uid="{731ABC7E-14E8-4BC5-ACA1-17821A028148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80:V180" xr:uid="{70D3CB21-BF3B-4100-A2E5-F6BA9AAA3E75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181:K181" xr:uid="{6CF0585C-5D81-42BF-93DC-B19DC3CB65F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L181:P181" xr:uid="{158A8C0B-41CB-4991-9BE4-4D6F0FB6825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81:V181" xr:uid="{0C4D86F8-69CF-4B3B-9674-736278D13E67}">
      <formula1>-9999999999</formula1>
      <formula2>9999999999</formula2>
    </dataValidation>
    <dataValidation type="list" imeMode="halfAlpha" allowBlank="1" showInputMessage="1" showErrorMessage="1" error="リストから選択してください" sqref="K192" xr:uid="{1B8E5014-2114-4F46-A567-7FA2E51ADD59}">
      <formula1>"①,②,③,④,⑤,⑥,⑦,⑧,⑨,⑩,○,　"</formula1>
    </dataValidation>
    <dataValidation type="list" imeMode="halfAlpha" allowBlank="1" showInputMessage="1" showErrorMessage="1" error="リストから選択してください" sqref="K193" xr:uid="{AF4CB09B-EB3F-4959-8894-B52D65DD5EE9}">
      <formula1>"①,②,③,④,⑤,⑥,⑦,⑧,⑨,⑩,○,　"</formula1>
    </dataValidation>
    <dataValidation type="list" imeMode="halfAlpha" allowBlank="1" showInputMessage="1" showErrorMessage="1" error="リストから選択してください" sqref="K194" xr:uid="{67F3E8E3-F180-496E-BDB4-FB079FE210E9}">
      <formula1>"①,②,③,④,⑤,⑥,⑦,⑧,⑨,⑩,○,　"</formula1>
    </dataValidation>
    <dataValidation type="list" imeMode="halfAlpha" allowBlank="1" showInputMessage="1" showErrorMessage="1" error="リストから選択してください" sqref="K195" xr:uid="{52FE9A5B-2875-4515-B2D3-E08B19B12156}">
      <formula1>"①,②,③,④,⑤,⑥,⑦,⑧,⑨,⑩,○,　"</formula1>
    </dataValidation>
    <dataValidation type="list" imeMode="halfAlpha" allowBlank="1" showInputMessage="1" showErrorMessage="1" error="リストから選択してください" sqref="K196" xr:uid="{6CDFB26A-C46F-4A2B-9BC4-4A00710B8351}">
      <formula1>"①,②,③,④,⑤,⑥,⑦,⑧,⑨,⑩,○,　"</formula1>
    </dataValidation>
    <dataValidation type="list" imeMode="halfAlpha" allowBlank="1" showInputMessage="1" showErrorMessage="1" error="リストから選択してください" sqref="K197" xr:uid="{D089B5D7-C841-4F5E-A2C8-8FD203D4DC67}">
      <formula1>"①,②,③,④,⑤,⑥,⑦,⑧,⑨,⑩,○,　"</formula1>
    </dataValidation>
    <dataValidation type="list" imeMode="halfAlpha" allowBlank="1" showInputMessage="1" showErrorMessage="1" error="リストから選択してください" sqref="K198" xr:uid="{1425F642-CE56-4C09-80F7-9C7D237E6A62}">
      <formula1>"①,②,③,④,⑤,⑥,⑦,⑧,⑨,⑩,○,　"</formula1>
    </dataValidation>
    <dataValidation type="list" imeMode="halfAlpha" allowBlank="1" showInputMessage="1" showErrorMessage="1" error="リストから選択してください" sqref="K199" xr:uid="{D4B05916-D6C2-4D5B-83AA-D58851FB4882}">
      <formula1>"①,②,③,④,⑤,⑥,⑦,⑧,⑨,⑩,○,　"</formula1>
    </dataValidation>
    <dataValidation type="list" imeMode="halfAlpha" allowBlank="1" showInputMessage="1" showErrorMessage="1" error="リストから選択してください" sqref="K200" xr:uid="{A2E56C17-C2BE-4F4F-94A0-7AF80C100AF3}">
      <formula1>"①,②,③,④,⑤,⑥,⑦,⑧,⑨,⑩,○,　"</formula1>
    </dataValidation>
    <dataValidation type="list" imeMode="halfAlpha" allowBlank="1" showInputMessage="1" showErrorMessage="1" error="リストから選択してください" sqref="K201" xr:uid="{DEB2B3B8-DB40-4369-9ACF-56169337D16D}">
      <formula1>"①,②,③,④,⑤,⑥,⑦,⑧,⑨,⑩,○,　"</formula1>
    </dataValidation>
    <dataValidation type="list" imeMode="halfAlpha" allowBlank="1" showInputMessage="1" showErrorMessage="1" error="リストから選択してください" sqref="K202" xr:uid="{DD7F8CB5-AD58-4E2B-B620-21FF1E6D7104}">
      <formula1>"①,②,③,④,⑤,⑥,⑦,⑧,⑨,⑩,○,　"</formula1>
    </dataValidation>
    <dataValidation type="list" imeMode="halfAlpha" allowBlank="1" showInputMessage="1" showErrorMessage="1" error="リストから選択してください" sqref="K203" xr:uid="{D809811E-07C2-492A-8273-21258A179AB3}">
      <formula1>"①,②,③,④,⑤,⑥,⑦,⑧,⑨,⑩,○,　"</formula1>
    </dataValidation>
    <dataValidation type="list" imeMode="halfAlpha" allowBlank="1" showInputMessage="1" showErrorMessage="1" error="リストから選択してください" sqref="K204" xr:uid="{75081587-174B-4BBB-8DA6-C65D1AD99D33}">
      <formula1>"①,②,③,④,⑤,⑥,⑦,⑧,⑨,⑩,○,　"</formula1>
    </dataValidation>
    <dataValidation type="list" imeMode="halfAlpha" allowBlank="1" showInputMessage="1" showErrorMessage="1" error="リストから選択してください" sqref="K205" xr:uid="{C2F7095E-187A-47BC-BC3B-B03931839673}">
      <formula1>"①,②,③,④,⑤,⑥,⑦,⑧,⑨,⑩,○,　"</formula1>
    </dataValidation>
    <dataValidation type="list" imeMode="halfAlpha" allowBlank="1" showInputMessage="1" showErrorMessage="1" error="リストから選択してください" sqref="K206" xr:uid="{6467414F-CDBB-46E4-A739-FC025EEA9526}">
      <formula1>"①,②,③,④,⑤,⑥,⑦,⑧,⑨,⑩,○,　"</formula1>
    </dataValidation>
    <dataValidation type="list" imeMode="halfAlpha" allowBlank="1" showInputMessage="1" showErrorMessage="1" error="リストから選択してください" sqref="K207" xr:uid="{684EA5F1-D24B-4D11-9564-4588DB17F3C0}">
      <formula1>"①,②,③,④,⑤,⑥,⑦,⑧,⑨,⑩,○,　"</formula1>
    </dataValidation>
    <dataValidation type="list" imeMode="halfAlpha" allowBlank="1" showInputMessage="1" showErrorMessage="1" error="リストから選択してください" sqref="K208" xr:uid="{7FDD5183-8938-48FC-8C5F-2662173DBB2C}">
      <formula1>"①,②,③,④,⑤,⑥,⑦,⑧,⑨,⑩,○,　"</formula1>
    </dataValidation>
    <dataValidation type="list" imeMode="halfAlpha" allowBlank="1" showInputMessage="1" showErrorMessage="1" error="リストから選択してください" sqref="K209" xr:uid="{9A3031E1-A0EB-442F-BB30-2A5F5DE3DA3F}">
      <formula1>"①,②,③,④,⑤,⑥,⑦,⑧,⑨,⑩,○,　"</formula1>
    </dataValidation>
    <dataValidation type="list" imeMode="halfAlpha" allowBlank="1" showInputMessage="1" showErrorMessage="1" error="リストから選択してください" sqref="K210" xr:uid="{7593633B-97ED-44E1-93D2-1050229AD1D5}">
      <formula1>"①,②,③,④,⑤,⑥,⑦,⑧,⑨,⑩,○,　"</formula1>
    </dataValidation>
    <dataValidation type="list" imeMode="halfAlpha" allowBlank="1" showInputMessage="1" showErrorMessage="1" error="リストから選択してください" sqref="K211" xr:uid="{4689BD8A-8858-4DA3-AF9A-B25133BBF14D}">
      <formula1>"①,②,③,④,⑤,⑥,⑦,⑧,⑨,⑩,○,　"</formula1>
    </dataValidation>
    <dataValidation type="list" imeMode="halfAlpha" allowBlank="1" showInputMessage="1" showErrorMessage="1" error="リストから選択してください" sqref="K212" xr:uid="{67C5F143-14A2-4354-86F6-3104EFA7F05D}">
      <formula1>"①,②,③,④,⑤,⑥,⑦,⑧,⑨,⑩,○,　"</formula1>
    </dataValidation>
    <dataValidation type="list" imeMode="halfAlpha" allowBlank="1" showInputMessage="1" showErrorMessage="1" error="リストから選択してください" sqref="K213" xr:uid="{56204E08-A3DE-40F3-8C2C-7A8D87FA2B57}">
      <formula1>"①,②,③,④,⑤,⑥,⑦,⑧,⑨,⑩,○,　"</formula1>
    </dataValidation>
    <dataValidation type="list" imeMode="halfAlpha" allowBlank="1" showInputMessage="1" showErrorMessage="1" error="リストから選択してください" sqref="K214" xr:uid="{C030B499-0136-436A-B122-BE6A98DAB822}">
      <formula1>"①,②,③,④,⑤,⑥,⑦,⑧,⑨,⑩,○,　"</formula1>
    </dataValidation>
    <dataValidation type="list" imeMode="halfAlpha" allowBlank="1" showInputMessage="1" showErrorMessage="1" error="リストから選択してください" sqref="K215" xr:uid="{CD2313E6-D936-4C08-ABDF-5CBFC9415AC0}">
      <formula1>"①,②,③,④,⑤,⑥,⑦,⑧,⑨,⑩,○,　"</formula1>
    </dataValidation>
    <dataValidation type="list" imeMode="halfAlpha" allowBlank="1" showInputMessage="1" showErrorMessage="1" error="リストから選択してください" sqref="K216" xr:uid="{F681F14F-1ADB-45B5-9379-C3B1CFEA9793}">
      <formula1>"①,②,③,④,⑤,⑥,⑦,⑧,⑨,⑩,○,　"</formula1>
    </dataValidation>
    <dataValidation type="list" imeMode="halfAlpha" allowBlank="1" showInputMessage="1" showErrorMessage="1" error="リストから選択してください" sqref="K217" xr:uid="{C277E523-7CE9-4DAC-99F1-D7292F22B846}">
      <formula1>"①,②,③,④,⑤,⑥,⑦,⑧,⑨,⑩,○,　"</formula1>
    </dataValidation>
    <dataValidation type="list" imeMode="halfAlpha" allowBlank="1" showInputMessage="1" showErrorMessage="1" error="リストから選択してください" sqref="K218" xr:uid="{ABC058C7-8565-4248-8B12-FCC0D930B199}">
      <formula1>"①,②,③,④,⑤,⑥,⑦,⑧,⑨,⑩,○,　"</formula1>
    </dataValidation>
    <dataValidation type="list" imeMode="halfAlpha" allowBlank="1" showInputMessage="1" showErrorMessage="1" error="リストから選択してください" sqref="K219" xr:uid="{DF84E97B-8C03-4135-B3E9-14C1C7C277A0}">
      <formula1>"①,②,③,④,⑤,⑥,⑦,⑧,⑨,⑩,○,　"</formula1>
    </dataValidation>
    <dataValidation type="list" imeMode="halfAlpha" allowBlank="1" showInputMessage="1" showErrorMessage="1" error="リストから選択してください" sqref="K220" xr:uid="{FA6E4F43-A062-47B9-BB78-F9AA66B8EA7B}">
      <formula1>"①,②,③,④,⑤,⑥,⑦,⑧,⑨,⑩,○,　"</formula1>
    </dataValidation>
    <dataValidation type="list" imeMode="halfAlpha" allowBlank="1" showInputMessage="1" showErrorMessage="1" error="リストから選択してください" sqref="K221" xr:uid="{32C9E76A-F5DE-4418-81D0-357B5A2F0C15}">
      <formula1>"①,②,③,④,⑤,⑥,⑦,⑧,⑨,⑩,○,　"</formula1>
    </dataValidation>
    <dataValidation type="list" imeMode="halfAlpha" allowBlank="1" showInputMessage="1" showErrorMessage="1" error="リストから選択してください" sqref="K222" xr:uid="{9ACEDF31-69D1-40A7-A8ED-7295752C1661}">
      <formula1>"①,②,③,④,⑤,⑥,⑦,⑧,⑨,⑩,○,　"</formula1>
    </dataValidation>
    <dataValidation type="list" imeMode="halfAlpha" allowBlank="1" showInputMessage="1" showErrorMessage="1" error="リストから選択してください" sqref="K223" xr:uid="{142BA556-EF9A-47E4-AD36-62A25CA46119}">
      <formula1>"①,②,③,④,⑤,⑥,⑦,⑧,⑨,⑩,○,　"</formula1>
    </dataValidation>
    <dataValidation type="list" imeMode="halfAlpha" allowBlank="1" showInputMessage="1" showErrorMessage="1" error="リストから選択してください" sqref="K224" xr:uid="{99DAD563-7887-4A01-8B75-2CD324C8CA80}">
      <formula1>"①,②,③,④,⑤,⑥,⑦,⑧,⑨,⑩,○,　"</formula1>
    </dataValidation>
    <dataValidation type="list" imeMode="halfAlpha" allowBlank="1" showInputMessage="1" showErrorMessage="1" error="リストから選択してください" sqref="K225" xr:uid="{604F837A-07D7-4B79-A4A3-464485B56BD2}">
      <formula1>"①,②,③,④,⑤,⑥,⑦,⑧,⑨,⑩,○,　"</formula1>
    </dataValidation>
    <dataValidation type="list" imeMode="halfAlpha" allowBlank="1" showInputMessage="1" showErrorMessage="1" error="リストから選択してください" sqref="K226" xr:uid="{3F2C3D96-52DF-4A81-966E-EBCE2E37F3C0}">
      <formula1>"①,②,③,④,⑤,⑥,⑦,⑧,⑨,⑩,○,　"</formula1>
    </dataValidation>
    <dataValidation type="list" imeMode="halfAlpha" allowBlank="1" showInputMessage="1" showErrorMessage="1" error="リストから選択してください" sqref="K227" xr:uid="{4B77D1FE-F315-43D8-88A1-111D4DD5C337}">
      <formula1>"①,②,③,④,⑤,⑥,⑦,⑧,⑨,⑩,○,　"</formula1>
    </dataValidation>
    <dataValidation type="list" imeMode="halfAlpha" allowBlank="1" showInputMessage="1" showErrorMessage="1" error="リストから選択してください" sqref="K228" xr:uid="{9C8F5550-C5A3-432B-ACE4-74DA84A0C37A}">
      <formula1>"①,②,③,④,⑤,⑥,⑦,⑧,⑨,⑩,○,　"</formula1>
    </dataValidation>
    <dataValidation type="list" imeMode="halfAlpha" allowBlank="1" showInputMessage="1" showErrorMessage="1" error="リストから選択してください" sqref="K229" xr:uid="{B54016D6-3C92-49CE-A462-F470F93BFFF7}">
      <formula1>"①,②,③,④,⑤,⑥,⑦,⑧,⑨,⑩,○,　"</formula1>
    </dataValidation>
    <dataValidation type="list" imeMode="halfAlpha" allowBlank="1" showInputMessage="1" showErrorMessage="1" error="リストから選択してください" sqref="K230" xr:uid="{101D8348-7FEC-4F91-89FA-DAFE273FF303}">
      <formula1>"①,②,③,④,⑤,⑥,⑦,⑧,⑨,⑩,○,　"</formula1>
    </dataValidation>
    <dataValidation type="list" imeMode="halfAlpha" allowBlank="1" showInputMessage="1" showErrorMessage="1" error="リストから選択してください" sqref="K231" xr:uid="{AAFFE4F6-2D93-4705-AA74-3F5A4D873628}">
      <formula1>"①,②,③,④,⑤,⑥,⑦,⑧,⑨,⑩,○,　"</formula1>
    </dataValidation>
    <dataValidation type="list" imeMode="halfAlpha" allowBlank="1" showInputMessage="1" showErrorMessage="1" error="リストから選択してください" sqref="K232" xr:uid="{ABC866C8-79F1-447E-B916-8FC1FE8A2187}">
      <formula1>"①,②,③,④,⑤,⑥,⑦,⑧,⑨,⑩,○,　"</formula1>
    </dataValidation>
    <dataValidation type="list" imeMode="halfAlpha" allowBlank="1" showInputMessage="1" showErrorMessage="1" error="リストから選択してください" sqref="K233" xr:uid="{ABA2DACD-9699-4044-A482-F5FD688E9E25}">
      <formula1>"①,②,③,④,⑤,⑥,⑦,⑧,⑨,⑩,○,　"</formula1>
    </dataValidation>
    <dataValidation type="list" imeMode="halfAlpha" allowBlank="1" showInputMessage="1" showErrorMessage="1" error="リストから選択してください" sqref="K234" xr:uid="{D4223BF6-5CBB-4B68-AB5F-48872C77F6CA}">
      <formula1>"①,②,③,④,⑤,⑥,⑦,⑧,⑨,⑩,○,　"</formula1>
    </dataValidation>
    <dataValidation type="list" imeMode="halfAlpha" allowBlank="1" showInputMessage="1" showErrorMessage="1" error="リストから選択してください" sqref="K235" xr:uid="{B7A4E131-7637-40CF-9F05-F42CECFB0681}">
      <formula1>"①,②,③,④,⑤,⑥,⑦,⑧,⑨,⑩,○,　"</formula1>
    </dataValidation>
    <dataValidation type="list" imeMode="halfAlpha" allowBlank="1" showInputMessage="1" showErrorMessage="1" error="リストから選択してください" sqref="K236" xr:uid="{86F47B2C-5882-412B-A1EB-F00B61C870EB}">
      <formula1>"①,②,③,④,⑤,⑥,⑦,⑧,⑨,⑩,○,　"</formula1>
    </dataValidation>
    <dataValidation type="list" imeMode="halfAlpha" allowBlank="1" showInputMessage="1" showErrorMessage="1" error="リストから選択してください" sqref="L236" xr:uid="{5347E58B-E6DC-438F-9782-A50F984A1E10}">
      <formula1>"○,　"</formula1>
    </dataValidation>
    <dataValidation type="list" imeMode="halfAlpha" allowBlank="1" showInputMessage="1" showErrorMessage="1" error="リストから選択してください" sqref="K237" xr:uid="{2FDC2E5A-8407-412D-AC74-76F7309A8117}">
      <formula1>"①,②,③,④,⑤,⑥,⑦,⑧,⑨,⑩,○,　"</formula1>
    </dataValidation>
    <dataValidation type="list" imeMode="halfAlpha" allowBlank="1" showInputMessage="1" showErrorMessage="1" error="リストから選択してください" sqref="K238" xr:uid="{3EE874CB-14FF-4D90-85E1-015FECFAB456}">
      <formula1>"①,②,③,④,⑤,⑥,⑦,⑧,⑨,⑩,○,　"</formula1>
    </dataValidation>
    <dataValidation type="list" imeMode="halfAlpha" allowBlank="1" showInputMessage="1" showErrorMessage="1" error="リストから選択してください" sqref="K239" xr:uid="{81BF2432-FF7D-4792-A3AD-C61C043750A7}">
      <formula1>"①,②,③,④,⑤,⑥,⑦,⑧,⑨,⑩,○,　"</formula1>
    </dataValidation>
    <dataValidation type="list" imeMode="halfAlpha" allowBlank="1" showInputMessage="1" showErrorMessage="1" error="リストから選択してください" sqref="K240" xr:uid="{3869C615-9B24-43AC-BD47-D3274EABCBF2}">
      <formula1>"①,②,③,④,⑤,⑥,⑦,⑧,⑨,⑩,○,　"</formula1>
    </dataValidation>
    <dataValidation type="list" imeMode="halfAlpha" allowBlank="1" showInputMessage="1" showErrorMessage="1" error="リストから選択してください" sqref="K241" xr:uid="{5059FBAC-165C-4632-B421-400FFEB9D845}">
      <formula1>"①,②,③,④,⑤,⑥,⑦,⑧,⑨,⑩,○,　"</formula1>
    </dataValidation>
    <dataValidation type="list" imeMode="halfAlpha" allowBlank="1" showInputMessage="1" showErrorMessage="1" error="リストから選択してください" sqref="L241" xr:uid="{C246824C-D54F-434D-8485-FB58498FCA0A}">
      <formula1>"○,　"</formula1>
    </dataValidation>
    <dataValidation type="list" imeMode="halfAlpha" allowBlank="1" showInputMessage="1" showErrorMessage="1" error="リストから選択してください" sqref="K242" xr:uid="{BB126868-185D-4176-A36C-9D02DEF2B691}">
      <formula1>"①,②,③,④,⑤,⑥,⑦,⑧,⑨,⑩,○,　"</formula1>
    </dataValidation>
    <dataValidation type="list" imeMode="halfAlpha" allowBlank="1" showInputMessage="1" showErrorMessage="1" error="リストから選択してください" sqref="L242" xr:uid="{6A3BF871-11A0-47B1-BE09-31CD49125A58}">
      <formula1>"○,　"</formula1>
    </dataValidation>
    <dataValidation type="list" imeMode="halfAlpha" allowBlank="1" showInputMessage="1" showErrorMessage="1" error="リストから選択してください" sqref="K243" xr:uid="{BA133A9D-1696-4D53-B7B3-E03576F532F7}">
      <formula1>"①,②,③,④,⑤,⑥,⑦,⑧,⑨,⑩,○,　"</formula1>
    </dataValidation>
    <dataValidation type="list" imeMode="halfAlpha" allowBlank="1" showInputMessage="1" showErrorMessage="1" error="リストから選択してください" sqref="L243" xr:uid="{04002632-0F29-4CEC-BBB6-6880E8996219}">
      <formula1>"○,　"</formula1>
    </dataValidation>
    <dataValidation type="list" imeMode="halfAlpha" allowBlank="1" showInputMessage="1" showErrorMessage="1" error="リストから選択してください" sqref="K244" xr:uid="{78893F8F-DD90-4052-88D5-54AC521BD820}">
      <formula1>"①,②,③,④,⑤,⑥,⑦,⑧,⑨,⑩,○,　"</formula1>
    </dataValidation>
    <dataValidation type="list" imeMode="halfAlpha" allowBlank="1" showInputMessage="1" showErrorMessage="1" error="リストから選択してください" sqref="K245" xr:uid="{D42DF661-7059-4B54-AA28-044E01AA1493}">
      <formula1>"①,②,③,④,⑤,⑥,⑦,⑧,⑨,⑩,○,　"</formula1>
    </dataValidation>
    <dataValidation type="list" imeMode="halfAlpha" allowBlank="1" showInputMessage="1" showErrorMessage="1" error="リストから選択してください" sqref="K246" xr:uid="{6861C190-2366-4F97-A3EB-4D1E7057D1C6}">
      <formula1>"①,②,③,④,⑤,⑥,⑦,⑧,⑨,⑩,○,　"</formula1>
    </dataValidation>
    <dataValidation type="list" imeMode="halfAlpha" allowBlank="1" showInputMessage="1" showErrorMessage="1" error="リストから選択してください" sqref="K247" xr:uid="{D7C729CD-E51C-4E89-BAD7-8B0524993A6F}">
      <formula1>"①,②,③,④,⑤,⑥,⑦,⑧,⑨,⑩,○,　"</formula1>
    </dataValidation>
    <dataValidation type="list" imeMode="halfAlpha" allowBlank="1" showInputMessage="1" showErrorMessage="1" error="リストから選択してください" sqref="K248" xr:uid="{DA16F6AF-E5B2-438E-AE0D-12A64E853B74}">
      <formula1>"①,②,③,④,⑤,⑥,⑦,⑧,⑨,⑩,○,　"</formula1>
    </dataValidation>
    <dataValidation type="list" imeMode="halfAlpha" allowBlank="1" showInputMessage="1" showErrorMessage="1" error="リストから選択してください" sqref="K249" xr:uid="{B9E68B8B-07B7-451B-BB5D-544CA4A5D303}">
      <formula1>"①,②,③,④,⑤,⑥,⑦,⑧,⑨,⑩,○,　"</formula1>
    </dataValidation>
    <dataValidation type="list" imeMode="halfAlpha" allowBlank="1" showInputMessage="1" showErrorMessage="1" error="リストから選択してください" sqref="K250" xr:uid="{1DA71732-99F3-47BA-95C9-C4B71ED72D84}">
      <formula1>"①,②,③,④,⑤,⑥,⑦,⑧,⑨,⑩,○,　"</formula1>
    </dataValidation>
    <dataValidation type="list" imeMode="halfAlpha" allowBlank="1" showInputMessage="1" showErrorMessage="1" error="リストから選択してください" sqref="K251" xr:uid="{FDFEA3E7-F4C1-4112-8498-135237DD0F47}">
      <formula1>"①,②,③,④,⑤,⑥,⑦,⑧,⑨,⑩,○,　"</formula1>
    </dataValidation>
    <dataValidation type="list" imeMode="halfAlpha" allowBlank="1" showInputMessage="1" showErrorMessage="1" error="リストから選択してください" sqref="K252" xr:uid="{73323FD0-B6D0-47B6-943E-1EE137A5932B}">
      <formula1>"①,②,③,④,⑤,⑥,⑦,⑧,⑨,⑩,○,　"</formula1>
    </dataValidation>
    <dataValidation type="list" imeMode="halfAlpha" allowBlank="1" showInputMessage="1" showErrorMessage="1" error="リストから選択してください" sqref="K253" xr:uid="{29231A40-0E02-46C6-9A16-83EE3BAB1B5D}">
      <formula1>"①,②,③,④,⑤,⑥,⑦,⑧,⑨,⑩,○,　"</formula1>
    </dataValidation>
    <dataValidation type="list" imeMode="halfAlpha" allowBlank="1" showInputMessage="1" showErrorMessage="1" error="リストから選択してください" sqref="U192" xr:uid="{C755D852-123F-49E8-B974-FFBCE7E8D7AC}">
      <formula1>"①,②,③,④,⑤,⑥,⑦,⑧,⑨,⑩,○,　"</formula1>
    </dataValidation>
    <dataValidation type="list" imeMode="halfAlpha" allowBlank="1" showInputMessage="1" showErrorMessage="1" error="リストから選択してください" sqref="U193" xr:uid="{2E1F6105-D758-42F6-A9D5-EA74B84649E9}">
      <formula1>"①,②,③,④,⑤,⑥,⑦,⑧,⑨,⑩,○,　"</formula1>
    </dataValidation>
    <dataValidation type="list" imeMode="halfAlpha" allowBlank="1" showInputMessage="1" showErrorMessage="1" error="リストから選択してください" sqref="V193" xr:uid="{941CCDF1-58A3-4735-A323-F0BACBA53769}">
      <formula1>"○,　"</formula1>
    </dataValidation>
    <dataValidation type="list" imeMode="halfAlpha" allowBlank="1" showInputMessage="1" showErrorMessage="1" error="リストから選択してください" sqref="U194" xr:uid="{FC67CF35-93A4-49D1-B88C-7556AA6E66D0}">
      <formula1>"①,②,③,④,⑤,⑥,⑦,⑧,⑨,⑩,○,　"</formula1>
    </dataValidation>
    <dataValidation type="list" imeMode="halfAlpha" allowBlank="1" showInputMessage="1" showErrorMessage="1" error="リストから選択してください" sqref="U195" xr:uid="{65CFA553-F3D7-4DBC-8374-9B8093E9A38B}">
      <formula1>"①,②,③,④,⑤,⑥,⑦,⑧,⑨,⑩,○,　"</formula1>
    </dataValidation>
    <dataValidation type="list" imeMode="halfAlpha" allowBlank="1" showInputMessage="1" showErrorMessage="1" error="リストから選択してください" sqref="U196" xr:uid="{FD0C092D-9AFA-40EB-84F4-4C32C9302D92}">
      <formula1>"①,②,③,④,⑤,⑥,⑦,⑧,⑨,⑩,○,　"</formula1>
    </dataValidation>
    <dataValidation type="list" imeMode="halfAlpha" allowBlank="1" showInputMessage="1" showErrorMessage="1" error="リストから選択してください" sqref="U197" xr:uid="{E39A8362-2429-4B99-BFF3-A51B653F49AE}">
      <formula1>"①,②,③,④,⑤,⑥,⑦,⑧,⑨,⑩,○,　"</formula1>
    </dataValidation>
    <dataValidation type="list" imeMode="halfAlpha" allowBlank="1" showInputMessage="1" showErrorMessage="1" error="リストから選択してください" sqref="V197" xr:uid="{D84DE841-FAC5-43A6-BA25-37D239C43B11}">
      <formula1>"○,　"</formula1>
    </dataValidation>
    <dataValidation type="list" imeMode="halfAlpha" allowBlank="1" showInputMessage="1" showErrorMessage="1" error="リストから選択してください" sqref="U198" xr:uid="{5D37A011-EEBD-4D5D-AE52-A1889DE091B0}">
      <formula1>"①,②,③,④,⑤,⑥,⑦,⑧,⑨,⑩,○,　"</formula1>
    </dataValidation>
    <dataValidation type="list" imeMode="halfAlpha" allowBlank="1" showInputMessage="1" showErrorMessage="1" error="リストから選択してください" sqref="U199" xr:uid="{FF9BBA45-1D93-493B-B61C-EB3ED5D0608F}">
      <formula1>"①,②,③,④,⑤,⑥,⑦,⑧,⑨,⑩,○,　"</formula1>
    </dataValidation>
    <dataValidation type="list" imeMode="halfAlpha" allowBlank="1" showInputMessage="1" showErrorMessage="1" error="リストから選択してください" sqref="U200" xr:uid="{34CCDF61-DFA1-442F-9B13-04C1B0C2E8F1}">
      <formula1>"①,②,③,④,⑤,⑥,⑦,⑧,⑨,⑩,○,　"</formula1>
    </dataValidation>
    <dataValidation type="list" imeMode="halfAlpha" allowBlank="1" showInputMessage="1" showErrorMessage="1" error="リストから選択してください" sqref="U201" xr:uid="{1E94D7E9-D3BC-432F-AD06-A5CEB425C879}">
      <formula1>"①,②,③,④,⑤,⑥,⑦,⑧,⑨,⑩,○,　"</formula1>
    </dataValidation>
    <dataValidation type="list" imeMode="halfAlpha" allowBlank="1" showInputMessage="1" showErrorMessage="1" error="リストから選択してください" sqref="U202" xr:uid="{360CF6F9-BFB6-471D-90F1-CF6A301AD88B}">
      <formula1>"①,②,③,④,⑤,⑥,⑦,⑧,⑨,⑩,○,　"</formula1>
    </dataValidation>
    <dataValidation type="list" imeMode="halfAlpha" allowBlank="1" showInputMessage="1" showErrorMessage="1" error="リストから選択してください" sqref="U203" xr:uid="{2DBAA6CF-7684-499A-9FB2-D853F67D418B}">
      <formula1>"①,②,③,④,⑤,⑥,⑦,⑧,⑨,⑩,○,　"</formula1>
    </dataValidation>
    <dataValidation type="list" imeMode="halfAlpha" allowBlank="1" showInputMessage="1" showErrorMessage="1" error="リストから選択してください" sqref="U204" xr:uid="{5A2D4265-8AFC-4BCC-B239-3F04B3E133DC}">
      <formula1>"①,②,③,④,⑤,⑥,⑦,⑧,⑨,⑩,○,　"</formula1>
    </dataValidation>
    <dataValidation type="list" imeMode="halfAlpha" allowBlank="1" showInputMessage="1" showErrorMessage="1" error="リストから選択してください" sqref="V204" xr:uid="{5EEF212A-B614-4D47-8A5F-EEA58DF97352}">
      <formula1>"○,　"</formula1>
    </dataValidation>
    <dataValidation type="list" imeMode="halfAlpha" allowBlank="1" showInputMessage="1" showErrorMessage="1" error="リストから選択してください" sqref="U205" xr:uid="{CF7678A7-64FB-4661-A312-4EBB4506C20B}">
      <formula1>"①,②,③,④,⑤,⑥,⑦,⑧,⑨,⑩,○,　"</formula1>
    </dataValidation>
    <dataValidation type="list" imeMode="halfAlpha" allowBlank="1" showInputMessage="1" showErrorMessage="1" error="リストから選択してください" sqref="U206" xr:uid="{A5342A49-F422-49C7-BF17-EE74024F8EBB}">
      <formula1>"①,②,③,④,⑤,⑥,⑦,⑧,⑨,⑩,○,　"</formula1>
    </dataValidation>
    <dataValidation type="list" imeMode="halfAlpha" allowBlank="1" showInputMessage="1" showErrorMessage="1" error="リストから選択してください" sqref="V206" xr:uid="{0CD1AA09-4847-4B1A-869B-2404C02E7A4D}">
      <formula1>"○,　"</formula1>
    </dataValidation>
    <dataValidation type="list" imeMode="halfAlpha" allowBlank="1" showInputMessage="1" showErrorMessage="1" error="リストから選択してください" sqref="U207" xr:uid="{025990C5-AC59-4251-839A-42B2C50AF4AB}">
      <formula1>"①,②,③,④,⑤,⑥,⑦,⑧,⑨,⑩,○,　"</formula1>
    </dataValidation>
    <dataValidation type="list" imeMode="halfAlpha" allowBlank="1" showInputMessage="1" showErrorMessage="1" error="リストから選択してください" sqref="V207" xr:uid="{C9BB466E-9EAE-4A15-B0BA-FB7BB10D7C78}">
      <formula1>"○,　"</formula1>
    </dataValidation>
    <dataValidation type="list" imeMode="halfAlpha" allowBlank="1" showInputMessage="1" showErrorMessage="1" error="リストから選択してください" sqref="U208" xr:uid="{0796400C-CAD3-4199-A2A0-00D840761F63}">
      <formula1>"①,②,③,④,⑤,⑥,⑦,⑧,⑨,⑩,○,　"</formula1>
    </dataValidation>
    <dataValidation type="list" imeMode="halfAlpha" allowBlank="1" showInputMessage="1" showErrorMessage="1" error="リストから選択してください" sqref="U209" xr:uid="{998EE66D-A27E-49EE-A3C9-AE2888D3D223}">
      <formula1>"①,②,③,④,⑤,⑥,⑦,⑧,⑨,⑩,○,　"</formula1>
    </dataValidation>
    <dataValidation type="list" imeMode="halfAlpha" allowBlank="1" showInputMessage="1" showErrorMessage="1" error="リストから選択してください" sqref="V209" xr:uid="{9B7AE2EE-BE82-488B-A075-7DD49FA11598}">
      <formula1>"○,　"</formula1>
    </dataValidation>
    <dataValidation type="list" imeMode="halfAlpha" allowBlank="1" showInputMessage="1" showErrorMessage="1" error="リストから選択してください" sqref="U210" xr:uid="{0801687D-81CB-4B83-8D00-A10819BA9126}">
      <formula1>"①,②,③,④,⑤,⑥,⑦,⑧,⑨,⑩,○,　"</formula1>
    </dataValidation>
    <dataValidation type="list" imeMode="halfAlpha" allowBlank="1" showInputMessage="1" showErrorMessage="1" error="リストから選択してください" sqref="U211" xr:uid="{ADD727EB-5E11-4E65-95E8-37843DB6BF36}">
      <formula1>"①,②,③,④,⑤,⑥,⑦,⑧,⑨,⑩,○,　"</formula1>
    </dataValidation>
    <dataValidation type="list" imeMode="halfAlpha" allowBlank="1" showInputMessage="1" showErrorMessage="1" error="リストから選択してください" sqref="V211" xr:uid="{59F9913A-DDFE-4CFF-9323-DCEE15970C43}">
      <formula1>"○,　"</formula1>
    </dataValidation>
    <dataValidation type="list" imeMode="halfAlpha" allowBlank="1" showInputMessage="1" showErrorMessage="1" error="リストから選択してください" sqref="U212" xr:uid="{7949EAE5-23D3-4B1C-9A52-D2BBC0469736}">
      <formula1>"①,②,③,④,⑤,⑥,⑦,⑧,⑨,⑩,○,　"</formula1>
    </dataValidation>
    <dataValidation type="list" imeMode="halfAlpha" allowBlank="1" showInputMessage="1" showErrorMessage="1" error="リストから選択してください" sqref="V212" xr:uid="{30C36DF4-7DF4-406C-BF29-3F46D9A79F35}">
      <formula1>"○,　"</formula1>
    </dataValidation>
    <dataValidation type="list" imeMode="halfAlpha" allowBlank="1" showInputMessage="1" showErrorMessage="1" error="リストから選択してください" sqref="U213" xr:uid="{BBFF7581-AEC9-43DE-A31E-081D1FC91235}">
      <formula1>"①,②,③,④,⑤,⑥,⑦,⑧,⑨,⑩,○,　"</formula1>
    </dataValidation>
    <dataValidation type="list" imeMode="halfAlpha" allowBlank="1" showInputMessage="1" showErrorMessage="1" error="リストから選択してください" sqref="U214" xr:uid="{820F6ED4-4E03-4FDC-B594-0DEE51FA6FFE}">
      <formula1>"①,②,③,④,⑤,⑥,⑦,⑧,⑨,⑩,○,　"</formula1>
    </dataValidation>
    <dataValidation type="list" imeMode="halfAlpha" allowBlank="1" showInputMessage="1" showErrorMessage="1" error="リストから選択してください" sqref="U215" xr:uid="{6A459595-5A5F-4FDD-B34F-A8FF0A628364}">
      <formula1>"①,②,③,④,⑤,⑥,⑦,⑧,⑨,⑩,○,　"</formula1>
    </dataValidation>
    <dataValidation type="list" imeMode="halfAlpha" allowBlank="1" showInputMessage="1" showErrorMessage="1" error="リストから選択してください" sqref="V215" xr:uid="{B08E0007-644F-4621-99A0-5FE8C25C1D63}">
      <formula1>"○,　"</formula1>
    </dataValidation>
    <dataValidation type="list" imeMode="halfAlpha" allowBlank="1" showInputMessage="1" showErrorMessage="1" error="リストから選択してください" sqref="U216" xr:uid="{0A97474C-742E-49B7-9265-53976B78BEE2}">
      <formula1>"①,②,③,④,⑤,⑥,⑦,⑧,⑨,⑩,○,　"</formula1>
    </dataValidation>
    <dataValidation type="list" imeMode="halfAlpha" allowBlank="1" showInputMessage="1" showErrorMessage="1" error="リストから選択してください" sqref="U217" xr:uid="{44EBE697-FEDE-485E-8459-5116949638AA}">
      <formula1>"①,②,③,④,⑤,⑥,⑦,⑧,⑨,⑩,○,　"</formula1>
    </dataValidation>
    <dataValidation type="list" imeMode="halfAlpha" allowBlank="1" showInputMessage="1" showErrorMessage="1" error="リストから選択してください" sqref="U218" xr:uid="{8323E1BD-9B70-46E4-9CDA-8C8C1D93ABC7}">
      <formula1>"①,②,③,④,⑤,⑥,⑦,⑧,⑨,⑩,○,　"</formula1>
    </dataValidation>
    <dataValidation type="list" imeMode="halfAlpha" allowBlank="1" showInputMessage="1" showErrorMessage="1" error="リストから選択してください" sqref="V218" xr:uid="{FF1B7C5B-D7FE-4A64-A127-1FDE96B1991B}">
      <formula1>"○,　"</formula1>
    </dataValidation>
    <dataValidation type="list" imeMode="halfAlpha" allowBlank="1" showInputMessage="1" showErrorMessage="1" error="リストから選択してください" sqref="U219" xr:uid="{C18144BD-1D12-4BBB-9C68-F399D608AAD4}">
      <formula1>"①,②,③,④,⑤,⑥,⑦,⑧,⑨,⑩,○,　"</formula1>
    </dataValidation>
    <dataValidation type="list" imeMode="halfAlpha" allowBlank="1" showInputMessage="1" showErrorMessage="1" error="リストから選択してください" sqref="U220" xr:uid="{2A51FD66-440E-48F7-9F24-CA92F942E686}">
      <formula1>"①,②,③,④,⑤,⑥,⑦,⑧,⑨,⑩,○,　"</formula1>
    </dataValidation>
    <dataValidation type="list" imeMode="halfAlpha" allowBlank="1" showInputMessage="1" showErrorMessage="1" error="リストから選択してください" sqref="U221" xr:uid="{2C4879E7-3A80-4A96-88D7-D8587EB712FE}">
      <formula1>"①,②,③,④,⑤,⑥,⑦,⑧,⑨,⑩,○,　"</formula1>
    </dataValidation>
    <dataValidation type="list" imeMode="halfAlpha" allowBlank="1" showInputMessage="1" showErrorMessage="1" error="リストから選択してください" sqref="U222" xr:uid="{8EF06D68-F502-4A12-AD15-7C688C2228AA}">
      <formula1>"①,②,③,④,⑤,⑥,⑦,⑧,⑨,⑩,○,　"</formula1>
    </dataValidation>
    <dataValidation type="list" imeMode="halfAlpha" allowBlank="1" showInputMessage="1" showErrorMessage="1" error="リストから選択してください" sqref="U223" xr:uid="{8545BD91-5C4E-43CC-AB58-3DFCD469CB73}">
      <formula1>"①,②,③,④,⑤,⑥,⑦,⑧,⑨,⑩,○,　"</formula1>
    </dataValidation>
    <dataValidation type="list" imeMode="halfAlpha" allowBlank="1" showInputMessage="1" showErrorMessage="1" error="リストから選択してください" sqref="U224" xr:uid="{39D47369-988D-4311-86D9-F90979D24E1C}">
      <formula1>"①,②,③,④,⑤,⑥,⑦,⑧,⑨,⑩,○,　"</formula1>
    </dataValidation>
    <dataValidation type="list" imeMode="halfAlpha" allowBlank="1" showInputMessage="1" showErrorMessage="1" error="リストから選択してください" sqref="U225" xr:uid="{913C9BB8-6369-4E2F-8A1C-534E25463A4F}">
      <formula1>"①,②,③,④,⑤,⑥,⑦,⑧,⑨,⑩,○,　"</formula1>
    </dataValidation>
    <dataValidation type="list" imeMode="halfAlpha" allowBlank="1" showInputMessage="1" showErrorMessage="1" error="リストから選択してください" sqref="U226" xr:uid="{D0F0358B-C137-489D-BE81-BBBE59E8E821}">
      <formula1>"①,②,③,④,⑤,⑥,⑦,⑧,⑨,⑩,○,　"</formula1>
    </dataValidation>
    <dataValidation type="list" imeMode="halfAlpha" allowBlank="1" showInputMessage="1" showErrorMessage="1" error="リストから選択してください" sqref="U227" xr:uid="{2BE3AA2D-A8AF-44AB-9D5C-E9337C5E1AC9}">
      <formula1>"①,②,③,④,⑤,⑥,⑦,⑧,⑨,⑩,○,　"</formula1>
    </dataValidation>
    <dataValidation type="list" imeMode="halfAlpha" allowBlank="1" showInputMessage="1" showErrorMessage="1" error="リストから選択してください" sqref="U228" xr:uid="{364D5C42-406C-4F5C-86D8-92BDBA23EC68}">
      <formula1>"①,②,③,④,⑤,⑥,⑦,⑧,⑨,⑩,○,　"</formula1>
    </dataValidation>
    <dataValidation type="list" imeMode="halfAlpha" allowBlank="1" showInputMessage="1" showErrorMessage="1" error="リストから選択してください" sqref="U229" xr:uid="{8D83D6C7-0430-44AA-87CB-79D80C728FAA}">
      <formula1>"①,②,③,④,⑤,⑥,⑦,⑧,⑨,⑩,○,　"</formula1>
    </dataValidation>
    <dataValidation type="list" imeMode="halfAlpha" allowBlank="1" showInputMessage="1" showErrorMessage="1" error="リストから選択してください" sqref="U230" xr:uid="{2272A0D6-C6AA-4B67-9A77-3A6576D79B39}">
      <formula1>"①,②,③,④,⑤,⑥,⑦,⑧,⑨,⑩,○,　"</formula1>
    </dataValidation>
    <dataValidation type="list" imeMode="halfAlpha" allowBlank="1" showInputMessage="1" showErrorMessage="1" error="リストから選択してください" sqref="U231" xr:uid="{54A8D567-64D5-42ED-8547-0C4F938B839A}">
      <formula1>"①,②,③,④,⑤,⑥,⑦,⑧,⑨,⑩,○,　"</formula1>
    </dataValidation>
    <dataValidation type="list" imeMode="halfAlpha" allowBlank="1" showInputMessage="1" showErrorMessage="1" error="リストから選択してください" sqref="U232" xr:uid="{7783B890-40F9-40FC-80A2-F69EAE8867B8}">
      <formula1>"①,②,③,④,⑤,⑥,⑦,⑧,⑨,⑩,○,　"</formula1>
    </dataValidation>
    <dataValidation type="list" imeMode="halfAlpha" allowBlank="1" showInputMessage="1" showErrorMessage="1" error="リストから選択してください" sqref="U233" xr:uid="{746ED633-6AA6-4F16-AB38-6AA868502E5D}">
      <formula1>"①,②,③,④,⑤,⑥,⑦,⑧,⑨,⑩,○,　"</formula1>
    </dataValidation>
    <dataValidation type="list" imeMode="halfAlpha" allowBlank="1" showInputMessage="1" showErrorMessage="1" error="リストから選択してください" sqref="U234" xr:uid="{570FEC3C-23E1-4661-A4E6-D6E559694AC9}">
      <formula1>"①,②,③,④,⑤,⑥,⑦,⑧,⑨,⑩,○,　"</formula1>
    </dataValidation>
    <dataValidation type="list" imeMode="halfAlpha" allowBlank="1" showInputMessage="1" showErrorMessage="1" error="リストから選択してください" sqref="U235" xr:uid="{E2855A6F-4675-4EAC-8E10-55507D1B09DA}">
      <formula1>"①,②,③,④,⑤,⑥,⑦,⑧,⑨,⑩,○,　"</formula1>
    </dataValidation>
    <dataValidation type="list" imeMode="halfAlpha" allowBlank="1" showInputMessage="1" showErrorMessage="1" error="リストから選択してください" sqref="U236" xr:uid="{D5BF915E-D4F2-4B1D-AF9B-278190CDF92A}">
      <formula1>"①,②,③,④,⑤,⑥,⑦,⑧,⑨,⑩,○,　"</formula1>
    </dataValidation>
    <dataValidation type="list" imeMode="halfAlpha" allowBlank="1" showInputMessage="1" showErrorMessage="1" error="リストから選択してください" sqref="U237" xr:uid="{DC2B425D-902F-4DA5-901D-E6A22208DD7F}">
      <formula1>"①,②,③,④,⑤,⑥,⑦,⑧,⑨,⑩,○,　"</formula1>
    </dataValidation>
    <dataValidation type="list" imeMode="halfAlpha" allowBlank="1" showInputMessage="1" showErrorMessage="1" error="リストから選択してください" sqref="U238" xr:uid="{2BA45EEF-EE72-4549-BEED-943979AA2CC0}">
      <formula1>"①,②,③,④,⑤,⑥,⑦,⑧,⑨,⑩,○,　"</formula1>
    </dataValidation>
    <dataValidation type="list" imeMode="halfAlpha" allowBlank="1" showInputMessage="1" showErrorMessage="1" error="リストから選択してください" sqref="U239" xr:uid="{FAB5C787-1771-4734-BB8F-DC8C5567AD33}">
      <formula1>"①,②,③,④,⑤,⑥,⑦,⑧,⑨,⑩,○,　"</formula1>
    </dataValidation>
    <dataValidation type="list" imeMode="halfAlpha" allowBlank="1" showInputMessage="1" showErrorMessage="1" error="リストから選択してください" sqref="U240" xr:uid="{6C0DE056-2CAC-465B-A486-FEA66632AB04}">
      <formula1>"①,②,③,④,⑤,⑥,⑦,⑧,⑨,⑩,○,　"</formula1>
    </dataValidation>
    <dataValidation type="list" imeMode="halfAlpha" allowBlank="1" showInputMessage="1" showErrorMessage="1" error="リストから選択してください" sqref="U241" xr:uid="{59BF691A-E46B-4DDF-BF88-F7B24B14DFF4}">
      <formula1>"①,②,③,④,⑤,⑥,⑦,⑧,⑨,⑩,○,　"</formula1>
    </dataValidation>
    <dataValidation type="list" imeMode="halfAlpha" allowBlank="1" showInputMessage="1" showErrorMessage="1" error="リストから選択してください" sqref="U242" xr:uid="{E41BE2F0-10B0-4F48-92D9-F975BD274EAC}">
      <formula1>"①,②,③,④,⑤,⑥,⑦,⑧,⑨,⑩,○,　"</formula1>
    </dataValidation>
    <dataValidation type="list" imeMode="halfAlpha" allowBlank="1" showInputMessage="1" showErrorMessage="1" error="リストから選択してください" sqref="U243" xr:uid="{C37EAD97-0709-463A-8C0A-8A0B879217C2}">
      <formula1>"①,②,③,④,⑤,⑥,⑦,⑧,⑨,⑩,○,　"</formula1>
    </dataValidation>
    <dataValidation type="list" imeMode="halfAlpha" allowBlank="1" showInputMessage="1" showErrorMessage="1" error="リストから選択してください" sqref="U244" xr:uid="{A8192850-DEFD-43AF-957C-5F96EAE7B411}">
      <formula1>"①,②,③,④,⑤,⑥,⑦,⑧,⑨,⑩,○,　"</formula1>
    </dataValidation>
    <dataValidation type="list" imeMode="halfAlpha" allowBlank="1" showInputMessage="1" showErrorMessage="1" error="リストから選択してください" sqref="V244" xr:uid="{8520BE03-AD7E-4B56-8822-812782D008E5}">
      <formula1>"○,　"</formula1>
    </dataValidation>
    <dataValidation type="list" imeMode="halfAlpha" allowBlank="1" showInputMessage="1" showErrorMessage="1" error="リストから選択してください" sqref="U245" xr:uid="{5367C516-A5BC-4A00-8BE3-4F01F1968B69}">
      <formula1>"①,②,③,④,⑤,⑥,⑦,⑧,⑨,⑩,○,　"</formula1>
    </dataValidation>
    <dataValidation type="list" imeMode="halfAlpha" allowBlank="1" showInputMessage="1" showErrorMessage="1" error="リストから選択してください" sqref="V245" xr:uid="{B3BD1159-ED44-4B3F-B862-86D489B4A0FD}">
      <formula1>"○,　"</formula1>
    </dataValidation>
    <dataValidation type="list" imeMode="halfAlpha" allowBlank="1" showInputMessage="1" showErrorMessage="1" error="リストから選択してください" sqref="U246" xr:uid="{7F6885AD-B43B-4B10-B0CC-7E0C5BE25E8B}">
      <formula1>"①,②,③,④,⑤,⑥,⑦,⑧,⑨,⑩,○,　"</formula1>
    </dataValidation>
    <dataValidation type="list" imeMode="halfAlpha" allowBlank="1" showInputMessage="1" showErrorMessage="1" error="リストから選択してください" sqref="U247" xr:uid="{998E6B25-AFD2-4A47-A17F-75D9376F3641}">
      <formula1>"①,②,③,④,⑤,⑥,⑦,⑧,⑨,⑩,○,　"</formula1>
    </dataValidation>
    <dataValidation type="list" imeMode="halfAlpha" allowBlank="1" showInputMessage="1" showErrorMessage="1" error="リストから選択してください" sqref="U248" xr:uid="{2342945E-542F-4F7A-ADE6-C45C3B50962D}">
      <formula1>"①,②,③,④,⑤,⑥,⑦,⑧,⑨,⑩,○,　"</formula1>
    </dataValidation>
    <dataValidation type="list" imeMode="halfAlpha" allowBlank="1" showInputMessage="1" showErrorMessage="1" error="リストから選択してください" sqref="V248" xr:uid="{8D09F69C-044A-40D2-9917-2AD6D7AD4436}">
      <formula1>"○,　"</formula1>
    </dataValidation>
    <dataValidation type="list" imeMode="halfAlpha" allowBlank="1" showInputMessage="1" showErrorMessage="1" error="リストから選択してください" sqref="U249" xr:uid="{A01B4E7A-6C40-413C-A198-3DFAA597F2FE}">
      <formula1>"①,②,③,④,⑤,⑥,⑦,⑧,⑨,⑩,○,　"</formula1>
    </dataValidation>
    <dataValidation type="list" imeMode="halfAlpha" allowBlank="1" showInputMessage="1" showErrorMessage="1" error="リストから選択してください" sqref="U250" xr:uid="{D3F46B30-634E-41DA-B9B6-30190EE67FA6}">
      <formula1>"①,②,③,④,⑤,⑥,⑦,⑧,⑨,⑩,○,　"</formula1>
    </dataValidation>
    <dataValidation type="list" imeMode="halfAlpha" allowBlank="1" showInputMessage="1" showErrorMessage="1" error="リストから選択してください" sqref="V250" xr:uid="{8C323C2E-64F9-44DE-9E1C-4727431354DB}">
      <formula1>"○,　"</formula1>
    </dataValidation>
    <dataValidation type="list" imeMode="halfAlpha" allowBlank="1" showInputMessage="1" showErrorMessage="1" error="リストから選択してください" sqref="U251" xr:uid="{70170EAD-41AC-43A4-9620-B316BC2D073A}">
      <formula1>"①,②,③,④,⑤,⑥,⑦,⑧,⑨,⑩,○,　"</formula1>
    </dataValidation>
    <dataValidation type="list" imeMode="halfAlpha" allowBlank="1" showInputMessage="1" showErrorMessage="1" error="リストから選択してください" sqref="U252" xr:uid="{EBC51F83-84CA-4B39-8202-B2FE1A5B80F5}">
      <formula1>"①,②,③,④,⑤,⑥,⑦,⑧,⑨,⑩,○,　"</formula1>
    </dataValidation>
    <dataValidation type="list" imeMode="halfAlpha" allowBlank="1" showInputMessage="1" showErrorMessage="1" error="リストから選択してください" sqref="V252" xr:uid="{E60EB3FF-2F84-43C1-8B93-EC6357AC2481}">
      <formula1>"○,　"</formula1>
    </dataValidation>
    <dataValidation type="list" imeMode="halfAlpha" allowBlank="1" showInputMessage="1" showErrorMessage="1" error="リストから選択してください" sqref="U253" xr:uid="{0D2CF4BD-D46E-4A8F-B4A5-1B24A48C9F0D}">
      <formula1>"①,②,③,④,⑤,⑥,⑦,⑧,⑨,⑩,○,　"</formula1>
    </dataValidation>
    <dataValidation type="list" imeMode="halfAlpha" allowBlank="1" showInputMessage="1" showErrorMessage="1" error="リストから選択してください" sqref="V253" xr:uid="{5D94C170-5F8B-4F12-B1D3-0D54DE2F2EE6}">
      <formula1>"○,　"</formula1>
    </dataValidation>
    <dataValidation type="list" imeMode="halfAlpha" allowBlank="1" showInputMessage="1" showErrorMessage="1" error="リストから選択してください" sqref="K257" xr:uid="{32278566-593F-4006-A723-9FD8BE294702}">
      <formula1>"①,②,③,④,⑤,⑥,⑦,⑧,⑨,⑩,○,　"</formula1>
    </dataValidation>
    <dataValidation type="list" imeMode="halfAlpha" allowBlank="1" showInputMessage="1" showErrorMessage="1" error="リストから選択してください" sqref="L257" xr:uid="{717CC94B-DFBB-413B-99E4-D714D96E3109}">
      <formula1>"○,　"</formula1>
    </dataValidation>
    <dataValidation type="list" imeMode="halfAlpha" allowBlank="1" showInputMessage="1" showErrorMessage="1" error="リストから選択してください" sqref="K258" xr:uid="{AA5229FA-F2C5-46A1-809B-469ADB6F1378}">
      <formula1>"①,②,③,④,⑤,⑥,⑦,⑧,⑨,⑩,○,　"</formula1>
    </dataValidation>
    <dataValidation type="list" imeMode="halfAlpha" allowBlank="1" showInputMessage="1" showErrorMessage="1" error="リストから選択してください" sqref="K259" xr:uid="{73CCC900-98EC-444A-BB52-3A5DC6B5055F}">
      <formula1>"①,②,③,④,⑤,⑥,⑦,⑧,⑨,⑩,○,　"</formula1>
    </dataValidation>
    <dataValidation type="list" imeMode="halfAlpha" allowBlank="1" showInputMessage="1" showErrorMessage="1" error="リストから選択してください" sqref="L259" xr:uid="{990C765A-C134-490E-92FF-5DCA21CDBE6D}">
      <formula1>"○,　"</formula1>
    </dataValidation>
    <dataValidation type="list" imeMode="halfAlpha" allowBlank="1" showInputMessage="1" showErrorMessage="1" error="リストから選択してください" sqref="K260" xr:uid="{9AB80B43-3EC9-43FF-9C5F-0A05ED28D1EB}">
      <formula1>"①,②,③,④,⑤,⑥,⑦,⑧,⑨,⑩,○,　"</formula1>
    </dataValidation>
    <dataValidation type="list" imeMode="halfAlpha" allowBlank="1" showInputMessage="1" showErrorMessage="1" error="リストから選択してください" sqref="L260" xr:uid="{51E57D3A-6394-4FDF-BE64-5FE81EC6208C}">
      <formula1>"○,　"</formula1>
    </dataValidation>
    <dataValidation type="list" imeMode="halfAlpha" allowBlank="1" showInputMessage="1" showErrorMessage="1" error="リストから選択してください" sqref="K261" xr:uid="{F6E06FEC-0EEC-426D-9F50-CBDC7B994313}">
      <formula1>"①,②,③,④,⑤,⑥,⑦,⑧,⑨,⑩,○,　"</formula1>
    </dataValidation>
    <dataValidation type="list" imeMode="halfAlpha" allowBlank="1" showInputMessage="1" showErrorMessage="1" error="リストから選択してください" sqref="K262" xr:uid="{C783C29C-5E0C-42D9-8151-DD5BB61D8D25}">
      <formula1>"①,②,③,④,⑤,⑥,⑦,⑧,⑨,⑩,○,　"</formula1>
    </dataValidation>
    <dataValidation type="list" imeMode="halfAlpha" allowBlank="1" showInputMessage="1" showErrorMessage="1" error="リストから選択してください" sqref="L262" xr:uid="{6B852B88-FDB8-4CF4-9814-D438CC73C72A}">
      <formula1>"○,　"</formula1>
    </dataValidation>
    <dataValidation type="list" imeMode="halfAlpha" allowBlank="1" showInputMessage="1" showErrorMessage="1" error="リストから選択してください" sqref="K263" xr:uid="{B58BA9C7-487E-4CE6-AFB2-AB3142D5CB80}">
      <formula1>"①,②,③,④,⑤,⑥,⑦,⑧,⑨,⑩,○,　"</formula1>
    </dataValidation>
    <dataValidation type="list" imeMode="halfAlpha" allowBlank="1" showInputMessage="1" showErrorMessage="1" error="リストから選択してください" sqref="K264" xr:uid="{80A5324A-3665-42DB-9BFF-96558C8FA8E6}">
      <formula1>"①,②,③,④,⑤,⑥,⑦,⑧,⑨,⑩,○,　"</formula1>
    </dataValidation>
    <dataValidation type="list" imeMode="halfAlpha" allowBlank="1" showInputMessage="1" showErrorMessage="1" error="リストから選択してください" sqref="K265" xr:uid="{8BC86750-7602-4612-B300-E27CEF4088D0}">
      <formula1>"①,②,③,④,⑤,⑥,⑦,⑧,⑨,⑩,○,　"</formula1>
    </dataValidation>
    <dataValidation type="list" imeMode="halfAlpha" allowBlank="1" showInputMessage="1" showErrorMessage="1" error="リストから選択してください" sqref="K266" xr:uid="{5147C602-6470-4B89-893E-DE531B6802FB}">
      <formula1>"①,②,③,④,⑤,⑥,⑦,⑧,⑨,⑩,○,　"</formula1>
    </dataValidation>
    <dataValidation type="list" imeMode="halfAlpha" allowBlank="1" showInputMessage="1" showErrorMessage="1" error="リストから選択してください" sqref="L266" xr:uid="{F85B027E-6588-46DE-8379-DE67FDABBB34}">
      <formula1>"○,　"</formula1>
    </dataValidation>
    <dataValidation type="list" imeMode="halfAlpha" allowBlank="1" showInputMessage="1" showErrorMessage="1" error="リストから選択してください" sqref="K267" xr:uid="{DE2B77E5-88C7-4B62-9F6C-0912FFD1CF60}">
      <formula1>"①,②,③,④,⑤,⑥,⑦,⑧,⑨,⑩,○,　"</formula1>
    </dataValidation>
    <dataValidation type="list" imeMode="halfAlpha" allowBlank="1" showInputMessage="1" showErrorMessage="1" error="リストから選択してください" sqref="L267" xr:uid="{D2AE6441-D80F-4A41-8C9C-C6EE6206D087}">
      <formula1>"○,　"</formula1>
    </dataValidation>
    <dataValidation type="list" imeMode="halfAlpha" allowBlank="1" showInputMessage="1" showErrorMessage="1" error="リストから選択してください" sqref="K268" xr:uid="{9B9EF97C-A7B3-4A9D-8AE3-8DEDA9045637}">
      <formula1>"①,②,③,④,⑤,⑥,⑦,⑧,⑨,⑩,○,　"</formula1>
    </dataValidation>
    <dataValidation type="list" imeMode="halfAlpha" allowBlank="1" showInputMessage="1" showErrorMessage="1" error="リストから選択してください" sqref="K269" xr:uid="{5EA5D826-59C1-4CA1-B86B-739F642F3C02}">
      <formula1>"①,②,③,④,⑤,⑥,⑦,⑧,⑨,⑩,○,　"</formula1>
    </dataValidation>
    <dataValidation type="list" imeMode="halfAlpha" allowBlank="1" showInputMessage="1" showErrorMessage="1" error="リストから選択してください" sqref="K270" xr:uid="{38EEE301-4733-4EA3-92F2-FE764FE6428E}">
      <formula1>"①,②,③,④,⑤,⑥,⑦,⑧,⑨,⑩,○,　"</formula1>
    </dataValidation>
    <dataValidation type="list" imeMode="halfAlpha" allowBlank="1" showInputMessage="1" showErrorMessage="1" error="リストから選択してください" sqref="K271" xr:uid="{84B4CD78-E01E-4C70-AF4A-57E8BF10407C}">
      <formula1>"①,②,③,④,⑤,⑥,⑦,⑧,⑨,⑩,○,　"</formula1>
    </dataValidation>
    <dataValidation type="list" imeMode="halfAlpha" allowBlank="1" showInputMessage="1" showErrorMessage="1" error="リストから選択してください" sqref="K272" xr:uid="{E58E6325-DF07-45C3-9A10-B3C785E406DB}">
      <formula1>"①,②,③,④,⑤,⑥,⑦,⑧,⑨,⑩,○,　"</formula1>
    </dataValidation>
    <dataValidation type="list" imeMode="halfAlpha" allowBlank="1" showInputMessage="1" showErrorMessage="1" error="リストから選択してください" sqref="K273" xr:uid="{64D407D2-AD7A-4626-9BC8-D40410E67790}">
      <formula1>"①,②,③,④,⑤,⑥,⑦,⑧,⑨,⑩,○,　"</formula1>
    </dataValidation>
    <dataValidation type="list" imeMode="halfAlpha" allowBlank="1" showInputMessage="1" showErrorMessage="1" error="リストから選択してください" sqref="K274" xr:uid="{8B227E51-7AD5-4495-A18A-FD44FFD01668}">
      <formula1>"①,②,③,④,⑤,⑥,⑦,⑧,⑨,⑩,○,　"</formula1>
    </dataValidation>
    <dataValidation type="list" imeMode="halfAlpha" allowBlank="1" showInputMessage="1" showErrorMessage="1" error="リストから選択してください" sqref="K275" xr:uid="{01481398-EF0A-4583-8DF1-85ED1C994741}">
      <formula1>"①,②,③,④,⑤,⑥,⑦,⑧,⑨,⑩,○,　"</formula1>
    </dataValidation>
    <dataValidation type="list" imeMode="halfAlpha" allowBlank="1" showInputMessage="1" showErrorMessage="1" error="リストから選択してください" sqref="K276" xr:uid="{6F41B9F6-A3CF-4F90-A7BD-B09B467BA49C}">
      <formula1>"①,②,③,④,⑤,⑥,⑦,⑧,⑨,⑩,○,　"</formula1>
    </dataValidation>
    <dataValidation type="list" imeMode="halfAlpha" allowBlank="1" showInputMessage="1" showErrorMessage="1" error="リストから選択してください" sqref="K277" xr:uid="{906EA747-3548-46C8-8B78-923A6DD8A293}">
      <formula1>"①,②,③,④,⑤,⑥,⑦,⑧,⑨,⑩,○,　"</formula1>
    </dataValidation>
    <dataValidation type="list" imeMode="halfAlpha" allowBlank="1" showInputMessage="1" showErrorMessage="1" error="リストから選択してください" sqref="K278" xr:uid="{F3B1EDB3-355C-4363-8930-D99D98B11C5A}">
      <formula1>"①,②,③,④,⑤,⑥,⑦,⑧,⑨,⑩,○,　"</formula1>
    </dataValidation>
    <dataValidation type="list" imeMode="halfAlpha" allowBlank="1" showInputMessage="1" showErrorMessage="1" error="リストから選択してください" sqref="K279" xr:uid="{3AA36DB8-85A2-4914-891D-AEA3D18CC564}">
      <formula1>"①,②,③,④,⑤,⑥,⑦,⑧,⑨,⑩,○,　"</formula1>
    </dataValidation>
    <dataValidation type="list" imeMode="halfAlpha" allowBlank="1" showInputMessage="1" showErrorMessage="1" error="リストから選択してください" sqref="K280" xr:uid="{F5DC8802-D9B7-418A-8F8F-D08889FAE4C9}">
      <formula1>"①,②,③,④,⑤,⑥,⑦,⑧,⑨,⑩,○,　"</formula1>
    </dataValidation>
    <dataValidation type="list" imeMode="halfAlpha" allowBlank="1" showInputMessage="1" showErrorMessage="1" error="リストから選択してください" sqref="L280" xr:uid="{7EAD714E-CD3B-48D8-994D-3F32BD951479}">
      <formula1>"○,　"</formula1>
    </dataValidation>
    <dataValidation type="list" imeMode="halfAlpha" allowBlank="1" showInputMessage="1" showErrorMessage="1" error="リストから選択してください" sqref="K281" xr:uid="{27A1FBC1-19F7-4427-8977-79419C886811}">
      <formula1>"①,②,③,④,⑤,⑥,⑦,⑧,⑨,⑩,○,　"</formula1>
    </dataValidation>
    <dataValidation type="list" imeMode="halfAlpha" allowBlank="1" showInputMessage="1" showErrorMessage="1" error="リストから選択してください" sqref="L281" xr:uid="{11C2E482-01BB-43AF-B35C-4B5B804B46E0}">
      <formula1>"○,　"</formula1>
    </dataValidation>
    <dataValidation type="list" imeMode="halfAlpha" allowBlank="1" showInputMessage="1" showErrorMessage="1" error="リストから選択してください" sqref="K282" xr:uid="{B3C726EF-CF2C-4BD5-BB86-FC3F05A89D01}">
      <formula1>"①,②,③,④,⑤,⑥,⑦,⑧,⑨,⑩,○,　"</formula1>
    </dataValidation>
    <dataValidation type="list" imeMode="halfAlpha" allowBlank="1" showInputMessage="1" showErrorMessage="1" error="リストから選択してください" sqref="K283" xr:uid="{C383AD35-7580-4EAE-AF76-773D5B638258}">
      <formula1>"①,②,③,④,⑤,⑥,⑦,⑧,⑨,⑩,○,　"</formula1>
    </dataValidation>
    <dataValidation type="list" imeMode="halfAlpha" allowBlank="1" showInputMessage="1" showErrorMessage="1" error="リストから選択してください" sqref="L283" xr:uid="{DD3E4B03-B3C7-47CA-ABFB-E05442F1F00C}">
      <formula1>"○,　"</formula1>
    </dataValidation>
    <dataValidation type="list" imeMode="halfAlpha" allowBlank="1" showInputMessage="1" showErrorMessage="1" error="リストから選択してください" sqref="K284" xr:uid="{9767482A-15C2-4A8A-83C9-E6BB21159AB5}">
      <formula1>"①,②,③,④,⑤,⑥,⑦,⑧,⑨,⑩,○,　"</formula1>
    </dataValidation>
    <dataValidation type="list" imeMode="halfAlpha" allowBlank="1" showInputMessage="1" showErrorMessage="1" error="リストから選択してください" sqref="L284" xr:uid="{BE588C79-72A0-4309-A2BD-7F19F691D51E}">
      <formula1>"○,　"</formula1>
    </dataValidation>
    <dataValidation type="list" imeMode="halfAlpha" allowBlank="1" showInputMessage="1" showErrorMessage="1" error="リストから選択してください" sqref="K285" xr:uid="{526F9F49-35F5-4F66-B144-AACC1BB9A17D}">
      <formula1>"①,②,③,④,⑤,⑥,⑦,⑧,⑨,⑩,○,　"</formula1>
    </dataValidation>
    <dataValidation type="list" imeMode="halfAlpha" allowBlank="1" showInputMessage="1" showErrorMessage="1" error="リストから選択してください" sqref="K286" xr:uid="{D485E345-D3E6-4798-A295-A414770DA565}">
      <formula1>"①,②,③,④,⑤,⑥,⑦,⑧,⑨,⑩,○,　"</formula1>
    </dataValidation>
    <dataValidation type="list" imeMode="halfAlpha" allowBlank="1" showInputMessage="1" showErrorMessage="1" error="リストから選択してください" sqref="L286" xr:uid="{15E51BBF-948F-4E7C-9F1B-2E1528382183}">
      <formula1>"○,　"</formula1>
    </dataValidation>
    <dataValidation type="list" imeMode="halfAlpha" allowBlank="1" showInputMessage="1" showErrorMessage="1" error="リストから選択してください" sqref="K287" xr:uid="{04013493-8C90-4720-9F9A-84292C49922D}">
      <formula1>"①,②,③,④,⑤,⑥,⑦,⑧,⑨,⑩,○,　"</formula1>
    </dataValidation>
    <dataValidation type="list" imeMode="halfAlpha" allowBlank="1" showInputMessage="1" showErrorMessage="1" error="リストから選択してください" sqref="L287" xr:uid="{B3929254-5B8C-4B87-AEBE-C1F635D22053}">
      <formula1>"○,　"</formula1>
    </dataValidation>
    <dataValidation type="list" imeMode="halfAlpha" allowBlank="1" showInputMessage="1" showErrorMessage="1" error="リストから選択してください" sqref="K288" xr:uid="{C5743564-76FF-41F4-BD0F-078827C60FE3}">
      <formula1>"①,②,③,④,⑤,⑥,⑦,⑧,⑨,⑩,○,　"</formula1>
    </dataValidation>
    <dataValidation type="list" imeMode="halfAlpha" allowBlank="1" showInputMessage="1" showErrorMessage="1" error="リストから選択してください" sqref="K289" xr:uid="{C9D5B4DF-A85E-446F-AD10-ADA86F89B0C3}">
      <formula1>"①,②,③,④,⑤,⑥,⑦,⑧,⑨,⑩,○,　"</formula1>
    </dataValidation>
    <dataValidation type="list" imeMode="halfAlpha" allowBlank="1" showInputMessage="1" showErrorMessage="1" error="リストから選択してください" sqref="L289" xr:uid="{28F444FF-6D46-451A-B897-9EED09C4A4CF}">
      <formula1>"○,　"</formula1>
    </dataValidation>
    <dataValidation type="list" imeMode="halfAlpha" allowBlank="1" showInputMessage="1" showErrorMessage="1" error="リストから選択してください" sqref="K290" xr:uid="{FD2F24A7-E6B2-4716-A0E2-E82CCFB601FF}">
      <formula1>"①,②,③,④,⑤,⑥,⑦,⑧,⑨,⑩,○,　"</formula1>
    </dataValidation>
    <dataValidation type="list" imeMode="halfAlpha" allowBlank="1" showInputMessage="1" showErrorMessage="1" error="リストから選択してください" sqref="L290" xr:uid="{E367D2AE-1640-4F92-A459-8779457C0DF1}">
      <formula1>"○,　"</formula1>
    </dataValidation>
    <dataValidation type="list" imeMode="halfAlpha" allowBlank="1" showInputMessage="1" showErrorMessage="1" error="リストから選択してください" sqref="K291" xr:uid="{721D7020-FE2A-4CED-A776-9EB6D6CD5508}">
      <formula1>"①,②,③,④,⑤,⑥,⑦,⑧,⑨,⑩,○,　"</formula1>
    </dataValidation>
    <dataValidation type="list" imeMode="halfAlpha" allowBlank="1" showInputMessage="1" showErrorMessage="1" error="リストから選択してください" sqref="L291" xr:uid="{B94CB0BE-7722-4C56-BFCC-1D03E9BCFCCA}">
      <formula1>"○,　"</formula1>
    </dataValidation>
    <dataValidation type="list" imeMode="halfAlpha" allowBlank="1" showInputMessage="1" showErrorMessage="1" error="リストから選択してください" sqref="K292" xr:uid="{01FD24C3-D3B2-4955-89AC-1E087CBFE0C5}">
      <formula1>"①,②,③,④,⑤,⑥,⑦,⑧,⑨,⑩,○,　"</formula1>
    </dataValidation>
    <dataValidation type="list" imeMode="halfAlpha" allowBlank="1" showInputMessage="1" showErrorMessage="1" error="リストから選択してください" sqref="L292" xr:uid="{D4DA9B93-F6C5-4F67-985B-A9066AD3C1D9}">
      <formula1>"○,　"</formula1>
    </dataValidation>
    <dataValidation type="list" imeMode="halfAlpha" allowBlank="1" showInputMessage="1" showErrorMessage="1" error="リストから選択してください" sqref="K293" xr:uid="{EC702101-BE16-4BBE-BD9E-0CE3E0650BF6}">
      <formula1>"①,②,③,④,⑤,⑥,⑦,⑧,⑨,⑩,○,　"</formula1>
    </dataValidation>
    <dataValidation type="list" imeMode="halfAlpha" allowBlank="1" showInputMessage="1" showErrorMessage="1" error="リストから選択してください" sqref="K294" xr:uid="{4BA69C36-6F0B-4BF2-817A-6125291AC847}">
      <formula1>"①,②,③,④,⑤,⑥,⑦,⑧,⑨,⑩,○,　"</formula1>
    </dataValidation>
    <dataValidation type="list" imeMode="halfAlpha" allowBlank="1" showInputMessage="1" showErrorMessage="1" error="リストから選択してください" sqref="L294" xr:uid="{420B2509-1359-4B78-B5FB-8AEF2CEAE131}">
      <formula1>"○,　"</formula1>
    </dataValidation>
    <dataValidation type="list" imeMode="halfAlpha" allowBlank="1" showInputMessage="1" showErrorMessage="1" error="リストから選択してください" sqref="K295" xr:uid="{8242280C-3CAB-44DF-9ACC-260C653B6E7C}">
      <formula1>"①,②,③,④,⑤,⑥,⑦,⑧,⑨,⑩,○,　"</formula1>
    </dataValidation>
    <dataValidation type="list" imeMode="halfAlpha" allowBlank="1" showInputMessage="1" showErrorMessage="1" error="リストから選択してください" sqref="L295" xr:uid="{5B5C35F1-AECC-46B8-84FF-FACD5C13192A}">
      <formula1>"○,　"</formula1>
    </dataValidation>
    <dataValidation type="list" imeMode="halfAlpha" allowBlank="1" showInputMessage="1" showErrorMessage="1" error="リストから選択してください" sqref="K296" xr:uid="{620A1F24-7B71-45F4-A3DF-A88A84A753F0}">
      <formula1>"①,②,③,④,⑤,⑥,⑦,⑧,⑨,⑩,○,　"</formula1>
    </dataValidation>
    <dataValidation type="list" imeMode="halfAlpha" allowBlank="1" showInputMessage="1" showErrorMessage="1" error="リストから選択してください" sqref="L296" xr:uid="{623DCCCC-67C8-40DE-84AE-AA7966003E84}">
      <formula1>"○,　"</formula1>
    </dataValidation>
    <dataValidation type="list" imeMode="halfAlpha" allowBlank="1" showInputMessage="1" showErrorMessage="1" error="リストから選択してください" sqref="K297" xr:uid="{54C8337D-AA9D-48F3-8EC3-0D0737E82A27}">
      <formula1>"①,②,③,④,⑤,⑥,⑦,⑧,⑨,⑩,○,　"</formula1>
    </dataValidation>
    <dataValidation type="list" imeMode="halfAlpha" allowBlank="1" showInputMessage="1" showErrorMessage="1" error="リストから選択してください" sqref="L297" xr:uid="{A81E89C2-FE5A-4AB8-B6B1-B39D32A53D99}">
      <formula1>"○,　"</formula1>
    </dataValidation>
    <dataValidation type="list" imeMode="halfAlpha" allowBlank="1" showInputMessage="1" showErrorMessage="1" error="リストから選択してください" sqref="K298" xr:uid="{8C2083C1-BF46-4F7E-9636-82295050D89A}">
      <formula1>"①,②,③,④,⑤,⑥,⑦,⑧,⑨,⑩,○,　"</formula1>
    </dataValidation>
    <dataValidation type="list" imeMode="halfAlpha" allowBlank="1" showInputMessage="1" showErrorMessage="1" error="リストから選択してください" sqref="K299" xr:uid="{1C8A6C4B-7EDB-4029-A6F8-0FC8913FDABE}">
      <formula1>"①,②,③,④,⑤,⑥,⑦,⑧,⑨,⑩,○,　"</formula1>
    </dataValidation>
    <dataValidation type="list" imeMode="halfAlpha" allowBlank="1" showInputMessage="1" showErrorMessage="1" error="リストから選択してください" sqref="K300" xr:uid="{D86F35BF-62D6-4A15-94E8-2B8DD6D2B0B5}">
      <formula1>"①,②,③,④,⑤,⑥,⑦,⑧,⑨,⑩,○,　"</formula1>
    </dataValidation>
    <dataValidation type="list" imeMode="halfAlpha" allowBlank="1" showInputMessage="1" showErrorMessage="1" error="リストから選択してください" sqref="L300" xr:uid="{28B922EC-34C7-4C7C-82BF-6856B351CC45}">
      <formula1>"○,　"</formula1>
    </dataValidation>
    <dataValidation type="list" imeMode="halfAlpha" allowBlank="1" showInputMessage="1" showErrorMessage="1" error="リストから選択してください" sqref="K301" xr:uid="{B2AAC134-9DC3-4FC1-94B1-288BF4C6D1A2}">
      <formula1>"①,②,③,④,⑤,⑥,⑦,⑧,⑨,⑩,○,　"</formula1>
    </dataValidation>
    <dataValidation type="list" imeMode="halfAlpha" allowBlank="1" showInputMessage="1" showErrorMessage="1" error="リストから選択してください" sqref="K302" xr:uid="{738A8BCC-D0E0-4BDA-9228-0107D64A30FC}">
      <formula1>"①,②,③,④,⑤,⑥,⑦,⑧,⑨,⑩,○,　"</formula1>
    </dataValidation>
    <dataValidation type="list" imeMode="halfAlpha" allowBlank="1" showInputMessage="1" showErrorMessage="1" error="リストから選択してください" sqref="K303" xr:uid="{7581A68F-D4F6-4DF5-A7A1-CA62A09DCA18}">
      <formula1>"①,②,③,④,⑤,⑥,⑦,⑧,⑨,⑩,○,　"</formula1>
    </dataValidation>
    <dataValidation type="list" imeMode="halfAlpha" allowBlank="1" showInputMessage="1" showErrorMessage="1" error="リストから選択してください" sqref="K304" xr:uid="{18E7FBFB-22E1-480F-AB51-E6AB4AF964CE}">
      <formula1>"①,②,③,④,⑤,⑥,⑦,⑧,⑨,⑩,○,　"</formula1>
    </dataValidation>
    <dataValidation type="list" imeMode="halfAlpha" allowBlank="1" showInputMessage="1" showErrorMessage="1" error="リストから選択してください" sqref="K305" xr:uid="{7F9C3E42-736A-435B-B134-266664A92401}">
      <formula1>"①,②,③,④,⑤,⑥,⑦,⑧,⑨,⑩,○,　"</formula1>
    </dataValidation>
    <dataValidation type="list" imeMode="halfAlpha" allowBlank="1" showInputMessage="1" showErrorMessage="1" error="リストから選択してください" sqref="K306" xr:uid="{003F736A-F767-4DFB-B445-215073431CC6}">
      <formula1>"①,②,③,④,⑤,⑥,⑦,⑧,⑨,⑩,○,　"</formula1>
    </dataValidation>
    <dataValidation type="list" imeMode="halfAlpha" allowBlank="1" showInputMessage="1" showErrorMessage="1" error="リストから選択してください" sqref="K307" xr:uid="{DEA816B3-D4C0-421B-A0A1-72581D900298}">
      <formula1>"①,②,③,④,⑤,⑥,⑦,⑧,⑨,⑩,○,　"</formula1>
    </dataValidation>
    <dataValidation type="list" imeMode="halfAlpha" allowBlank="1" showInputMessage="1" showErrorMessage="1" error="リストから選択してください" sqref="K308" xr:uid="{59BD5BE5-93A1-458D-A75D-A407B5A098A6}">
      <formula1>"①,②,③,④,⑤,⑥,⑦,⑧,⑨,⑩,○,　"</formula1>
    </dataValidation>
    <dataValidation type="list" imeMode="halfAlpha" allowBlank="1" showInputMessage="1" showErrorMessage="1" error="リストから選択してください" sqref="L308" xr:uid="{353D870C-2408-4524-AE18-BFCACF3E034F}">
      <formula1>"○,　"</formula1>
    </dataValidation>
    <dataValidation type="list" imeMode="halfAlpha" allowBlank="1" showInputMessage="1" showErrorMessage="1" error="リストから選択してください" sqref="K309" xr:uid="{3D4B5F09-2FCB-48BA-A872-8030178BCEEF}">
      <formula1>"①,②,③,④,⑤,⑥,⑦,⑧,⑨,⑩,○,　"</formula1>
    </dataValidation>
    <dataValidation type="list" imeMode="halfAlpha" allowBlank="1" showInputMessage="1" showErrorMessage="1" error="リストから選択してください" sqref="K310" xr:uid="{63E87FA3-BE9D-42F3-B2FB-E0916461B429}">
      <formula1>"①,②,③,④,⑤,⑥,⑦,⑧,⑨,⑩,○,　"</formula1>
    </dataValidation>
    <dataValidation type="list" imeMode="halfAlpha" allowBlank="1" showInputMessage="1" showErrorMessage="1" error="リストから選択してください" sqref="K311" xr:uid="{90A0A52C-7736-4239-BD15-628F8D04D657}">
      <formula1>"①,②,③,④,⑤,⑥,⑦,⑧,⑨,⑩,○,　"</formula1>
    </dataValidation>
    <dataValidation type="list" imeMode="halfAlpha" allowBlank="1" showInputMessage="1" showErrorMessage="1" error="リストから選択してください" sqref="L311" xr:uid="{C5CB9D14-08DE-4D2E-9F97-2072265E4466}">
      <formula1>"○,　"</formula1>
    </dataValidation>
    <dataValidation type="list" imeMode="halfAlpha" allowBlank="1" showInputMessage="1" showErrorMessage="1" error="リストから選択してください" sqref="K312" xr:uid="{C873AEE7-ADF3-4E8B-AE8D-AB0C49EDA52A}">
      <formula1>"①,②,③,④,⑤,⑥,⑦,⑧,⑨,⑩,○,　"</formula1>
    </dataValidation>
    <dataValidation type="list" imeMode="halfAlpha" allowBlank="1" showInputMessage="1" showErrorMessage="1" error="リストから選択してください" sqref="K313" xr:uid="{42B1CF89-C684-4BDB-BEC3-027CD83759E3}">
      <formula1>"①,②,③,④,⑤,⑥,⑦,⑧,⑨,⑩,○,　"</formula1>
    </dataValidation>
    <dataValidation type="list" imeMode="halfAlpha" allowBlank="1" showInputMessage="1" showErrorMessage="1" error="リストから選択してください" sqref="K314" xr:uid="{80F510F8-14F8-4476-A9C4-6F87D751B007}">
      <formula1>"①,②,③,④,⑤,⑥,⑦,⑧,⑨,⑩,○,　"</formula1>
    </dataValidation>
    <dataValidation type="list" imeMode="halfAlpha" allowBlank="1" showInputMessage="1" showErrorMessage="1" error="リストから選択してください" sqref="L314" xr:uid="{5408D3CD-A93B-4C76-BB66-DB5326F8B981}">
      <formula1>"○,　"</formula1>
    </dataValidation>
    <dataValidation type="list" imeMode="halfAlpha" allowBlank="1" showInputMessage="1" showErrorMessage="1" error="リストから選択してください" sqref="U257" xr:uid="{BE81E3B5-423B-4F56-9A46-3723B4B4DE7A}">
      <formula1>"①,②,③,④,⑤,⑥,⑦,⑧,⑨,⑩,○,　"</formula1>
    </dataValidation>
    <dataValidation type="list" imeMode="halfAlpha" allowBlank="1" showInputMessage="1" showErrorMessage="1" error="リストから選択してください" sqref="V257" xr:uid="{74AB41C4-C90D-4667-9D43-922ADECD792B}">
      <formula1>"○,　"</formula1>
    </dataValidation>
    <dataValidation type="list" imeMode="halfAlpha" allowBlank="1" showInputMessage="1" showErrorMessage="1" error="リストから選択してください" sqref="U258" xr:uid="{9CDDA4E6-DEFC-4EB9-8C8E-3331046DA9D4}">
      <formula1>"①,②,③,④,⑤,⑥,⑦,⑧,⑨,⑩,○,　"</formula1>
    </dataValidation>
    <dataValidation type="list" imeMode="halfAlpha" allowBlank="1" showInputMessage="1" showErrorMessage="1" error="リストから選択してください" sqref="V258" xr:uid="{F15D6B05-719B-46D8-B4C5-25D9D9550D43}">
      <formula1>"○,　"</formula1>
    </dataValidation>
    <dataValidation type="list" imeMode="halfAlpha" allowBlank="1" showInputMessage="1" showErrorMessage="1" error="リストから選択してください" sqref="U259" xr:uid="{5ED045A9-D86A-4B1B-8615-609C3B0ED6E5}">
      <formula1>"①,②,③,④,⑤,⑥,⑦,⑧,⑨,⑩,○,　"</formula1>
    </dataValidation>
    <dataValidation type="list" imeMode="halfAlpha" allowBlank="1" showInputMessage="1" showErrorMessage="1" error="リストから選択してください" sqref="V259" xr:uid="{538DF5C4-27F7-4A6B-9159-FBC3A118DA5A}">
      <formula1>"○,　"</formula1>
    </dataValidation>
    <dataValidation type="list" imeMode="halfAlpha" allowBlank="1" showInputMessage="1" showErrorMessage="1" error="リストから選択してください" sqref="U260" xr:uid="{0FCF1ABE-33A0-427D-AD7E-AD681BBCE065}">
      <formula1>"①,②,③,④,⑤,⑥,⑦,⑧,⑨,⑩,○,　"</formula1>
    </dataValidation>
    <dataValidation type="list" imeMode="halfAlpha" allowBlank="1" showInputMessage="1" showErrorMessage="1" error="リストから選択してください" sqref="V260" xr:uid="{10F59A41-32EE-433A-92DB-05933A90B0E2}">
      <formula1>"○,　"</formula1>
    </dataValidation>
    <dataValidation type="list" imeMode="halfAlpha" allowBlank="1" showInputMessage="1" showErrorMessage="1" error="リストから選択してください" sqref="U261" xr:uid="{277D3DE0-2ABE-4AA2-870A-39ED09D7ED72}">
      <formula1>"①,②,③,④,⑤,⑥,⑦,⑧,⑨,⑩,○,　"</formula1>
    </dataValidation>
    <dataValidation type="list" imeMode="halfAlpha" allowBlank="1" showInputMessage="1" showErrorMessage="1" error="リストから選択してください" sqref="V261" xr:uid="{2FD83BD6-4F70-448B-9D41-8F8D88C4F357}">
      <formula1>"○,　"</formula1>
    </dataValidation>
    <dataValidation type="list" imeMode="halfAlpha" allowBlank="1" showInputMessage="1" showErrorMessage="1" error="リストから選択してください" sqref="U262" xr:uid="{157600C5-2276-4569-A0C6-E5785023B2A5}">
      <formula1>"①,②,③,④,⑤,⑥,⑦,⑧,⑨,⑩,○,　"</formula1>
    </dataValidation>
    <dataValidation type="list" imeMode="halfAlpha" allowBlank="1" showInputMessage="1" showErrorMessage="1" error="リストから選択してください" sqref="U263" xr:uid="{02EC8FEB-05E9-415D-BD05-9A53C2F88D8C}">
      <formula1>"①,②,③,④,⑤,⑥,⑦,⑧,⑨,⑩,○,　"</formula1>
    </dataValidation>
    <dataValidation type="list" imeMode="halfAlpha" allowBlank="1" showInputMessage="1" showErrorMessage="1" error="リストから選択してください" sqref="U264" xr:uid="{99EB207E-1AB2-44AF-982C-1A6C162F1B13}">
      <formula1>"①,②,③,④,⑤,⑥,⑦,⑧,⑨,⑩,○,　"</formula1>
    </dataValidation>
    <dataValidation type="list" imeMode="halfAlpha" allowBlank="1" showInputMessage="1" showErrorMessage="1" error="リストから選択してください" sqref="U265" xr:uid="{A99A3B55-B239-4B81-9CB5-931B943C8B41}">
      <formula1>"①,②,③,④,⑤,⑥,⑦,⑧,⑨,⑩,○,　"</formula1>
    </dataValidation>
    <dataValidation type="list" imeMode="halfAlpha" allowBlank="1" showInputMessage="1" showErrorMessage="1" error="リストから選択してください" sqref="U266" xr:uid="{D7BDA7B5-291C-4F6C-9C11-8942DBC42461}">
      <formula1>"①,②,③,④,⑤,⑥,⑦,⑧,⑨,⑩,○,　"</formula1>
    </dataValidation>
    <dataValidation type="list" imeMode="halfAlpha" allowBlank="1" showInputMessage="1" showErrorMessage="1" error="リストから選択してください" sqref="U267" xr:uid="{11815721-5190-42E1-B9A4-900BFB9B5E54}">
      <formula1>"①,②,③,④,⑤,⑥,⑦,⑧,⑨,⑩,○,　"</formula1>
    </dataValidation>
    <dataValidation type="list" imeMode="halfAlpha" allowBlank="1" showInputMessage="1" showErrorMessage="1" error="リストから選択してください" sqref="U268" xr:uid="{6A090A0C-70CC-42EB-9C69-E7596F203318}">
      <formula1>"①,②,③,④,⑤,⑥,⑦,⑧,⑨,⑩,○,　"</formula1>
    </dataValidation>
    <dataValidation type="list" imeMode="halfAlpha" allowBlank="1" showInputMessage="1" showErrorMessage="1" error="リストから選択してください" sqref="U269" xr:uid="{A0D9D928-0B81-4F17-A4D4-50E5F1AB593C}">
      <formula1>"①,②,③,④,⑤,⑥,⑦,⑧,⑨,⑩,○,　"</formula1>
    </dataValidation>
    <dataValidation type="list" imeMode="halfAlpha" allowBlank="1" showInputMessage="1" showErrorMessage="1" error="リストから選択してください" sqref="U270" xr:uid="{44CF64CA-5A9B-44FD-BEA6-755633DC2D63}">
      <formula1>"①,②,③,④,⑤,⑥,⑦,⑧,⑨,⑩,○,　"</formula1>
    </dataValidation>
    <dataValidation type="list" imeMode="halfAlpha" allowBlank="1" showInputMessage="1" showErrorMessage="1" error="リストから選択してください" sqref="U271" xr:uid="{1FDAED30-0924-4469-A7BD-9B72025A9E19}">
      <formula1>"①,②,③,④,⑤,⑥,⑦,⑧,⑨,⑩,○,　"</formula1>
    </dataValidation>
    <dataValidation type="list" imeMode="halfAlpha" allowBlank="1" showInputMessage="1" showErrorMessage="1" error="リストから選択してください" sqref="U272" xr:uid="{C2B797E5-8C02-4389-89D9-2EAA8F8D3CA4}">
      <formula1>"①,②,③,④,⑤,⑥,⑦,⑧,⑨,⑩,○,　"</formula1>
    </dataValidation>
    <dataValidation type="list" imeMode="halfAlpha" allowBlank="1" showInputMessage="1" showErrorMessage="1" error="リストから選択してください" sqref="U273" xr:uid="{AB631BEC-647C-45E0-9575-E3C19EC05A88}">
      <formula1>"①,②,③,④,⑤,⑥,⑦,⑧,⑨,⑩,○,　"</formula1>
    </dataValidation>
    <dataValidation type="list" imeMode="halfAlpha" allowBlank="1" showInputMessage="1" showErrorMessage="1" error="リストから選択してください" sqref="U274" xr:uid="{D34FF379-C276-440F-B6F2-221026EBB2C2}">
      <formula1>"①,②,③,④,⑤,⑥,⑦,⑧,⑨,⑩,○,　"</formula1>
    </dataValidation>
    <dataValidation type="list" imeMode="halfAlpha" allowBlank="1" showInputMessage="1" showErrorMessage="1" error="リストから選択してください" sqref="U275" xr:uid="{0562C171-5F3B-4EF7-82BB-68C8C0F28A50}">
      <formula1>"①,②,③,④,⑤,⑥,⑦,⑧,⑨,⑩,○,　"</formula1>
    </dataValidation>
    <dataValidation type="list" imeMode="halfAlpha" allowBlank="1" showInputMessage="1" showErrorMessage="1" error="リストから選択してください" sqref="U276" xr:uid="{F8DD52D8-6974-45C2-880D-D1A557E5071C}">
      <formula1>"①,②,③,④,⑤,⑥,⑦,⑧,⑨,⑩,○,　"</formula1>
    </dataValidation>
    <dataValidation type="list" imeMode="halfAlpha" allowBlank="1" showInputMessage="1" showErrorMessage="1" error="リストから選択してください" sqref="U277" xr:uid="{3FBA2B31-5348-42F3-A64F-33A5756965B9}">
      <formula1>"①,②,③,④,⑤,⑥,⑦,⑧,⑨,⑩,○,　"</formula1>
    </dataValidation>
    <dataValidation type="list" imeMode="halfAlpha" allowBlank="1" showInputMessage="1" showErrorMessage="1" error="リストから選択してください" sqref="U278" xr:uid="{3C930D52-E503-4C92-AEC8-208B71076907}">
      <formula1>"①,②,③,④,⑤,⑥,⑦,⑧,⑨,⑩,○,　"</formula1>
    </dataValidation>
    <dataValidation type="list" imeMode="halfAlpha" allowBlank="1" showInputMessage="1" showErrorMessage="1" error="リストから選択してください" sqref="U279" xr:uid="{FB1A1950-792B-495E-87B8-F2B0FCD8B052}">
      <formula1>"①,②,③,④,⑤,⑥,⑦,⑧,⑨,⑩,○,　"</formula1>
    </dataValidation>
    <dataValidation type="list" imeMode="halfAlpha" allowBlank="1" showInputMessage="1" showErrorMessage="1" error="リストから選択してください" sqref="V279" xr:uid="{32EC9E18-E07D-404C-8E8B-F14EE935DD57}">
      <formula1>"○,　"</formula1>
    </dataValidation>
    <dataValidation type="list" imeMode="halfAlpha" allowBlank="1" showInputMessage="1" showErrorMessage="1" error="リストから選択してください" sqref="U280" xr:uid="{70F6FB73-ECCF-4FCB-8F44-C515228B2590}">
      <formula1>"①,②,③,④,⑤,⑥,⑦,⑧,⑨,⑩,○,　"</formula1>
    </dataValidation>
    <dataValidation type="list" imeMode="halfAlpha" allowBlank="1" showInputMessage="1" showErrorMessage="1" error="リストから選択してください" sqref="U281" xr:uid="{64294D9E-635B-489B-8145-26800CE263E9}">
      <formula1>"①,②,③,④,⑤,⑥,⑦,⑧,⑨,⑩,○,　"</formula1>
    </dataValidation>
    <dataValidation type="list" imeMode="halfAlpha" allowBlank="1" showInputMessage="1" showErrorMessage="1" error="リストから選択してください" sqref="U282" xr:uid="{36C33BAF-3A56-44A5-AA48-6B43CA2E44CF}">
      <formula1>"①,②,③,④,⑤,⑥,⑦,⑧,⑨,⑩,○,　"</formula1>
    </dataValidation>
    <dataValidation type="list" imeMode="halfAlpha" allowBlank="1" showInputMessage="1" showErrorMessage="1" error="リストから選択してください" sqref="U283" xr:uid="{3FEE4014-C3F9-42B9-B19F-FB080204B938}">
      <formula1>"①,②,③,④,⑤,⑥,⑦,⑧,⑨,⑩,○,　"</formula1>
    </dataValidation>
    <dataValidation type="list" imeMode="halfAlpha" allowBlank="1" showInputMessage="1" showErrorMessage="1" error="リストから選択してください" sqref="U284" xr:uid="{13569AB1-1854-4F7D-AAD2-E4B780BBF99F}">
      <formula1>"①,②,③,④,⑤,⑥,⑦,⑧,⑨,⑩,○,　"</formula1>
    </dataValidation>
    <dataValidation type="list" imeMode="halfAlpha" allowBlank="1" showInputMessage="1" showErrorMessage="1" error="リストから選択してください" sqref="U285" xr:uid="{1E169D16-266F-472F-BC99-F7F2D2983C37}">
      <formula1>"①,②,③,④,⑤,⑥,⑦,⑧,⑨,⑩,○,　"</formula1>
    </dataValidation>
    <dataValidation type="list" imeMode="halfAlpha" allowBlank="1" showInputMessage="1" showErrorMessage="1" error="リストから選択してください" sqref="U286" xr:uid="{896AE3A1-F14E-44E5-9FB7-714BAC021835}">
      <formula1>"①,②,③,④,⑤,⑥,⑦,⑧,⑨,⑩,○,　"</formula1>
    </dataValidation>
    <dataValidation type="list" imeMode="halfAlpha" allowBlank="1" showInputMessage="1" showErrorMessage="1" error="リストから選択してください" sqref="V286" xr:uid="{62985F2D-9CBA-4C31-8BDD-BD7EDF21F16A}">
      <formula1>"○,　"</formula1>
    </dataValidation>
    <dataValidation type="list" imeMode="halfAlpha" allowBlank="1" showInputMessage="1" showErrorMessage="1" error="リストから選択してください" sqref="U287" xr:uid="{C9C99C7B-89B4-4BEC-9FB4-24B36B4C69B5}">
      <formula1>"①,②,③,④,⑤,⑥,⑦,⑧,⑨,⑩,○,　"</formula1>
    </dataValidation>
    <dataValidation type="list" imeMode="halfAlpha" allowBlank="1" showInputMessage="1" showErrorMessage="1" error="リストから選択してください" sqref="U288" xr:uid="{67DFC3F8-8077-4452-8374-8E33EFCD190A}">
      <formula1>"①,②,③,④,⑤,⑥,⑦,⑧,⑨,⑩,○,　"</formula1>
    </dataValidation>
    <dataValidation type="list" imeMode="halfAlpha" allowBlank="1" showInputMessage="1" showErrorMessage="1" error="リストから選択してください" sqref="U289" xr:uid="{31162A15-225F-45B0-A057-2D85DC057115}">
      <formula1>"①,②,③,④,⑤,⑥,⑦,⑧,⑨,⑩,○,　"</formula1>
    </dataValidation>
    <dataValidation type="list" imeMode="halfAlpha" allowBlank="1" showInputMessage="1" showErrorMessage="1" error="リストから選択してください" sqref="U290" xr:uid="{189F111F-B23B-490F-B0A8-5584F55A2A13}">
      <formula1>"①,②,③,④,⑤,⑥,⑦,⑧,⑨,⑩,○,　"</formula1>
    </dataValidation>
    <dataValidation type="list" imeMode="halfAlpha" allowBlank="1" showInputMessage="1" showErrorMessage="1" error="リストから選択してください" sqref="V290" xr:uid="{3153661D-F8CB-4B36-AC5D-54AC4066CAFF}">
      <formula1>"○,　"</formula1>
    </dataValidation>
    <dataValidation type="list" imeMode="halfAlpha" allowBlank="1" showInputMessage="1" showErrorMessage="1" error="リストから選択してください" sqref="U291" xr:uid="{3FC24DE1-C8C1-444A-85DB-4713C7A99B49}">
      <formula1>"①,②,③,④,⑤,⑥,⑦,⑧,⑨,⑩,○,　"</formula1>
    </dataValidation>
    <dataValidation type="list" imeMode="halfAlpha" allowBlank="1" showInputMessage="1" showErrorMessage="1" error="リストから選択してください" sqref="U292" xr:uid="{BB5C856E-2149-49A3-99CF-6A4E81F42077}">
      <formula1>"①,②,③,④,⑤,⑥,⑦,⑧,⑨,⑩,○,　"</formula1>
    </dataValidation>
    <dataValidation type="list" imeMode="halfAlpha" allowBlank="1" showInputMessage="1" showErrorMessage="1" error="リストから選択してください" sqref="U293" xr:uid="{0600EB64-FE45-48F6-BAC2-18AEE77C43EC}">
      <formula1>"①,②,③,④,⑤,⑥,⑦,⑧,⑨,⑩,○,　"</formula1>
    </dataValidation>
    <dataValidation type="list" imeMode="halfAlpha" allowBlank="1" showInputMessage="1" showErrorMessage="1" error="リストから選択してください" sqref="U294" xr:uid="{5AE21EEC-C25F-41CF-8F51-0FA35F4DF6C7}">
      <formula1>"①,②,③,④,⑤,⑥,⑦,⑧,⑨,⑩,○,　"</formula1>
    </dataValidation>
    <dataValidation type="list" imeMode="halfAlpha" allowBlank="1" showInputMessage="1" showErrorMessage="1" error="リストから選択してください" sqref="U295" xr:uid="{92FE723C-7C83-40FF-9B45-06591CDF5473}">
      <formula1>"①,②,③,④,⑤,⑥,⑦,⑧,⑨,⑩,○,　"</formula1>
    </dataValidation>
    <dataValidation type="list" imeMode="halfAlpha" allowBlank="1" showInputMessage="1" showErrorMessage="1" error="リストから選択してください" sqref="U296" xr:uid="{EB987FF2-3021-487B-BE87-974F635181A0}">
      <formula1>"①,②,③,④,⑤,⑥,⑦,⑧,⑨,⑩,○,　"</formula1>
    </dataValidation>
    <dataValidation type="list" imeMode="halfAlpha" allowBlank="1" showInputMessage="1" showErrorMessage="1" error="リストから選択してください" sqref="U297" xr:uid="{9051D642-A83F-408D-B77A-2FF606585002}">
      <formula1>"①,②,③,④,⑤,⑥,⑦,⑧,⑨,⑩,○,　"</formula1>
    </dataValidation>
    <dataValidation type="list" imeMode="halfAlpha" allowBlank="1" showInputMessage="1" showErrorMessage="1" error="リストから選択してください" sqref="U298" xr:uid="{FABA8845-94BF-4A61-9CD2-585D2DA1DE23}">
      <formula1>"①,②,③,④,⑤,⑥,⑦,⑧,⑨,⑩,○,　"</formula1>
    </dataValidation>
    <dataValidation type="list" imeMode="halfAlpha" allowBlank="1" showInputMessage="1" showErrorMessage="1" error="リストから選択してください" sqref="V298" xr:uid="{C2AA51A2-9814-40D4-8E8E-15558AC8FA92}">
      <formula1>"○,　"</formula1>
    </dataValidation>
    <dataValidation type="list" imeMode="halfAlpha" allowBlank="1" showInputMessage="1" showErrorMessage="1" error="リストから選択してください" sqref="U299" xr:uid="{6ED11D67-F9D4-4721-BE5B-9E38A6195ED2}">
      <formula1>"①,②,③,④,⑤,⑥,⑦,⑧,⑨,⑩,○,　"</formula1>
    </dataValidation>
    <dataValidation type="list" imeMode="halfAlpha" allowBlank="1" showInputMessage="1" showErrorMessage="1" error="リストから選択してください" sqref="U300" xr:uid="{761A46E5-52B1-442B-9D33-9092345A291D}">
      <formula1>"①,②,③,④,⑤,⑥,⑦,⑧,⑨,⑩,○,　"</formula1>
    </dataValidation>
    <dataValidation type="list" imeMode="halfAlpha" allowBlank="1" showInputMessage="1" showErrorMessage="1" error="リストから選択してください" sqref="U301" xr:uid="{32C51BF6-8641-413F-8E82-81534E693822}">
      <formula1>"①,②,③,④,⑤,⑥,⑦,⑧,⑨,⑩,○,　"</formula1>
    </dataValidation>
    <dataValidation type="list" imeMode="halfAlpha" allowBlank="1" showInputMessage="1" showErrorMessage="1" error="リストから選択してください" sqref="U302" xr:uid="{2A9065F0-2C18-40BD-BA79-4C0BA8053632}">
      <formula1>"①,②,③,④,⑤,⑥,⑦,⑧,⑨,⑩,○,　"</formula1>
    </dataValidation>
    <dataValidation type="list" imeMode="halfAlpha" allowBlank="1" showInputMessage="1" showErrorMessage="1" error="リストから選択してください" sqref="U303" xr:uid="{ECA89137-03AF-4288-A884-F44D4EE67167}">
      <formula1>"①,②,③,④,⑤,⑥,⑦,⑧,⑨,⑩,○,　"</formula1>
    </dataValidation>
    <dataValidation type="list" imeMode="halfAlpha" allowBlank="1" showInputMessage="1" showErrorMessage="1" error="リストから選択してください" sqref="U304" xr:uid="{F213C243-65F9-45E9-B2A2-AA95507F1BEC}">
      <formula1>"①,②,③,④,⑤,⑥,⑦,⑧,⑨,⑩,○,　"</formula1>
    </dataValidation>
    <dataValidation type="list" imeMode="halfAlpha" allowBlank="1" showInputMessage="1" showErrorMessage="1" error="リストから選択してください" sqref="U305" xr:uid="{F4B3063C-AF19-4C94-95CF-C59BBBEFA0B5}">
      <formula1>"①,②,③,④,⑤,⑥,⑦,⑧,⑨,⑩,○,　"</formula1>
    </dataValidation>
    <dataValidation type="list" imeMode="halfAlpha" allowBlank="1" showInputMessage="1" showErrorMessage="1" error="リストから選択してください" sqref="U306" xr:uid="{9ACF43D6-76FF-4189-B650-276A50CDB572}">
      <formula1>"①,②,③,④,⑤,⑥,⑦,⑧,⑨,⑩,○,　"</formula1>
    </dataValidation>
    <dataValidation type="list" imeMode="halfAlpha" allowBlank="1" showInputMessage="1" showErrorMessage="1" error="リストから選択してください" sqref="U307" xr:uid="{473F3939-B473-432C-9790-D5C6E124975A}">
      <formula1>"①,②,③,④,⑤,⑥,⑦,⑧,⑨,⑩,○,　"</formula1>
    </dataValidation>
    <dataValidation type="list" imeMode="halfAlpha" allowBlank="1" showInputMessage="1" showErrorMessage="1" error="リストから選択してください" sqref="V307" xr:uid="{83E7A586-27C9-4F45-9AF3-0316804D33DD}">
      <formula1>"○,　"</formula1>
    </dataValidation>
    <dataValidation type="list" imeMode="halfAlpha" allowBlank="1" showInputMessage="1" showErrorMessage="1" error="リストから選択してください" sqref="U308" xr:uid="{6702B83D-9901-4B3F-86D1-39889C758EE1}">
      <formula1>"①,②,③,④,⑤,⑥,⑦,⑧,⑨,⑩,○,　"</formula1>
    </dataValidation>
    <dataValidation type="list" imeMode="halfAlpha" allowBlank="1" showInputMessage="1" showErrorMessage="1" error="リストから選択してください" sqref="V308" xr:uid="{4A3E1E9A-29B0-4E58-9AD3-F3798A848D69}">
      <formula1>"○,　"</formula1>
    </dataValidation>
    <dataValidation type="list" imeMode="halfAlpha" allowBlank="1" showInputMessage="1" showErrorMessage="1" error="リストから選択してください" sqref="U309" xr:uid="{B046AAEE-6792-4D77-94B6-B9B35C13C8DB}">
      <formula1>"①,②,③,④,⑤,⑥,⑦,⑧,⑨,⑩,○,　"</formula1>
    </dataValidation>
    <dataValidation errorStyle="warning" imeMode="hiragana" allowBlank="1" showInputMessage="1" showErrorMessage="1" sqref="J319:M319" xr:uid="{369A692A-155F-4D55-9EA8-DB74874623D1}"/>
    <dataValidation errorStyle="warning" imeMode="hiragana" allowBlank="1" showInputMessage="1" showErrorMessage="1" sqref="N319:R319" xr:uid="{F554942D-455E-48D6-A7F9-B70E5C9D98E1}"/>
    <dataValidation errorStyle="warning" imeMode="hiragana" allowBlank="1" showInputMessage="1" showErrorMessage="1" sqref="S319:V319" xr:uid="{69F100A5-C192-4E8A-B944-F6BC6393F5F9}"/>
    <dataValidation errorStyle="warning" imeMode="hiragana" allowBlank="1" showInputMessage="1" showErrorMessage="1" sqref="J320:M320" xr:uid="{2CF5671E-D1E9-4013-A38E-89CAE5DE0C1E}"/>
    <dataValidation errorStyle="warning" imeMode="hiragana" allowBlank="1" showInputMessage="1" showErrorMessage="1" sqref="N320:R320" xr:uid="{0261CB4C-6D26-42F0-B9CD-13039C9F8CC1}"/>
    <dataValidation errorStyle="warning" imeMode="hiragana" allowBlank="1" showInputMessage="1" showErrorMessage="1" sqref="S320:V320" xr:uid="{41BF69CD-CFAD-4030-AC94-FC349FF5CD0A}"/>
    <dataValidation errorStyle="warning" imeMode="hiragana" allowBlank="1" showInputMessage="1" showErrorMessage="1" sqref="J321:M321" xr:uid="{895D93D3-330B-48FB-BE1F-0E869DFA4177}"/>
    <dataValidation errorStyle="warning" imeMode="hiragana" allowBlank="1" showInputMessage="1" showErrorMessage="1" sqref="N321:R321" xr:uid="{5F974A0A-72BD-48A5-B267-6443E70FEDF5}"/>
    <dataValidation errorStyle="warning" imeMode="hiragana" allowBlank="1" showInputMessage="1" showErrorMessage="1" sqref="S321:V321" xr:uid="{21103FD9-6752-4107-BD4E-2F9509D125D6}"/>
    <dataValidation errorStyle="warning" imeMode="hiragana" allowBlank="1" showInputMessage="1" showErrorMessage="1" sqref="J322:M322" xr:uid="{0E571BE8-4EE4-4D91-929C-AA60049457C3}"/>
    <dataValidation errorStyle="warning" imeMode="hiragana" allowBlank="1" showInputMessage="1" showErrorMessage="1" sqref="N322:R322" xr:uid="{FEF20738-8948-49E4-A5E4-34340B668B67}"/>
    <dataValidation errorStyle="warning" imeMode="hiragana" allowBlank="1" showInputMessage="1" showErrorMessage="1" sqref="S322:V322" xr:uid="{8F636AE1-FE38-41CD-86D7-40EBB3084D80}"/>
    <dataValidation errorStyle="warning" imeMode="hiragana" allowBlank="1" showInputMessage="1" showErrorMessage="1" sqref="J323:M323" xr:uid="{2DD535D7-1417-4572-A6E9-700897CCECB8}"/>
    <dataValidation errorStyle="warning" imeMode="hiragana" allowBlank="1" showInputMessage="1" showErrorMessage="1" sqref="N323:R323" xr:uid="{CE7186BC-713F-4407-9E56-FEF1A730EB6E}"/>
    <dataValidation errorStyle="warning" imeMode="hiragana" allowBlank="1" showInputMessage="1" showErrorMessage="1" sqref="S323:V323" xr:uid="{997E87C3-F878-4B2E-BED0-DD33268BFC13}"/>
    <dataValidation errorStyle="warning" imeMode="hiragana" allowBlank="1" showInputMessage="1" showErrorMessage="1" sqref="J324:M324" xr:uid="{E5B6DA35-6843-41E6-B8DC-FF92346ADA40}"/>
    <dataValidation errorStyle="warning" imeMode="hiragana" allowBlank="1" showInputMessage="1" showErrorMessage="1" sqref="N324:R324" xr:uid="{BB441D4D-3253-46FB-9781-1A1A9CBD35E7}"/>
    <dataValidation errorStyle="warning" imeMode="hiragana" allowBlank="1" showInputMessage="1" showErrorMessage="1" sqref="S324:V324" xr:uid="{7D3492FD-A460-41CC-925E-800871664EFF}"/>
    <dataValidation errorStyle="warning" imeMode="hiragana" allowBlank="1" showInputMessage="1" showErrorMessage="1" sqref="J325:M325" xr:uid="{442469C2-98E4-4022-94EE-C71052E058AC}"/>
    <dataValidation errorStyle="warning" imeMode="hiragana" allowBlank="1" showInputMessage="1" showErrorMessage="1" sqref="N325:R325" xr:uid="{23B54B67-B38C-4641-BFB5-1F41A9C1526D}"/>
    <dataValidation errorStyle="warning" imeMode="hiragana" allowBlank="1" showInputMessage="1" showErrorMessage="1" sqref="S325:V325" xr:uid="{75D7855B-0E39-4121-922E-DF8084EB7BC7}"/>
    <dataValidation errorStyle="warning" imeMode="hiragana" allowBlank="1" showInputMessage="1" showErrorMessage="1" sqref="J326:M326" xr:uid="{A2D97578-70B1-4D3E-A240-2623B4ACDA01}"/>
    <dataValidation errorStyle="warning" imeMode="hiragana" allowBlank="1" showInputMessage="1" showErrorMessage="1" sqref="N326:R326" xr:uid="{36BC95A1-0A73-4AD6-BD66-80574B34A5DC}"/>
    <dataValidation errorStyle="warning" imeMode="hiragana" allowBlank="1" showInputMessage="1" showErrorMessage="1" sqref="S326:V326" xr:uid="{10BE2C99-9456-46F4-86D9-B44AEF006D25}"/>
    <dataValidation errorStyle="warning" imeMode="hiragana" allowBlank="1" showInputMessage="1" showErrorMessage="1" sqref="J327:M327" xr:uid="{D7590919-26F5-4B0D-80CD-E51F3CB7CDF0}"/>
    <dataValidation errorStyle="warning" imeMode="hiragana" allowBlank="1" showInputMessage="1" showErrorMessage="1" sqref="N327:R327" xr:uid="{99B3B111-82F4-434D-B0AD-729A299B0A7D}"/>
    <dataValidation errorStyle="warning" imeMode="hiragana" allowBlank="1" showInputMessage="1" showErrorMessage="1" sqref="S327:V327" xr:uid="{1564860C-2E7B-4047-A01F-FED29948D29A}"/>
    <dataValidation errorStyle="warning" imeMode="hiragana" allowBlank="1" showInputMessage="1" showErrorMessage="1" sqref="J328:M328" xr:uid="{55A78070-95BE-4169-9CC0-DBA06C685191}"/>
    <dataValidation errorStyle="warning" imeMode="hiragana" allowBlank="1" showInputMessage="1" showErrorMessage="1" sqref="N328:R328" xr:uid="{B5625847-3E29-409E-85D1-2C211922DE09}"/>
    <dataValidation errorStyle="warning" imeMode="hiragana" allowBlank="1" showInputMessage="1" showErrorMessage="1" sqref="S328:V328" xr:uid="{B7210C0A-4F30-4208-BEC3-BE7BC73093C9}"/>
    <dataValidation errorStyle="warning" imeMode="hiragana" allowBlank="1" showInputMessage="1" showErrorMessage="1" sqref="D335:V335" xr:uid="{43DBDBCD-7C0D-434D-A6CD-689DD88CF6E5}"/>
    <dataValidation errorStyle="warning" imeMode="hiragana" allowBlank="1" showInputMessage="1" showErrorMessage="1" sqref="D336:V336" xr:uid="{B106EFFC-CED0-4103-896C-636706988891}"/>
    <dataValidation errorStyle="warning" imeMode="hiragana" allowBlank="1" showInputMessage="1" showErrorMessage="1" sqref="D337:V337" xr:uid="{E774F8F2-5AAD-4868-942A-6FC31DC055F0}"/>
    <dataValidation errorStyle="warning" imeMode="hiragana" allowBlank="1" showInputMessage="1" showErrorMessage="1" sqref="D338:V338" xr:uid="{D5A01559-549D-4A76-BC0D-7D7983D09D61}"/>
    <dataValidation errorStyle="warning" imeMode="hiragana" allowBlank="1" showInputMessage="1" showErrorMessage="1" sqref="D339:V339" xr:uid="{0C1F0DE7-501F-445B-91F0-8A967513AE99}"/>
    <dataValidation errorStyle="warning" imeMode="hiragana" allowBlank="1" showInputMessage="1" showErrorMessage="1" sqref="D340:V340" xr:uid="{E6EFB96D-8D34-4254-99C0-F855EDCD4B6D}"/>
    <dataValidation errorStyle="warning" imeMode="hiragana" allowBlank="1" showInputMessage="1" showErrorMessage="1" sqref="D341:V341" xr:uid="{417DA3A5-288C-4B86-8C47-402601039C5F}"/>
    <dataValidation errorStyle="warning" imeMode="hiragana" allowBlank="1" showInputMessage="1" showErrorMessage="1" sqref="D342:V342" xr:uid="{3FAAD35A-AA45-4D0A-B0E4-C54F991254EF}"/>
    <dataValidation errorStyle="warning" imeMode="hiragana" allowBlank="1" showInputMessage="1" showErrorMessage="1" sqref="D343:V343" xr:uid="{6B1C7E7A-DD2C-4692-98B1-1C405446E14C}"/>
    <dataValidation errorStyle="warning" imeMode="hiragana" allowBlank="1" showInputMessage="1" showErrorMessage="1" sqref="D344:V344" xr:uid="{6ED46476-E420-498B-957B-CBABD3796993}"/>
  </dataValidations>
  <pageMargins left="0.19685039370078741" right="0.19685039370078741" top="0.39370078740157483" bottom="0.19685039370078741" header="0.19685039370078741" footer="0.19685039370078741"/>
  <pageSetup paperSize="9" scale="65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543D3-A615-439D-AD61-502F48BA2912}">
  <sheetPr codeName="Sheet1"/>
  <dimension ref="A1:D250"/>
  <sheetViews>
    <sheetView workbookViewId="0"/>
  </sheetViews>
  <sheetFormatPr defaultRowHeight="13.5" x14ac:dyDescent="0.15"/>
  <cols>
    <col min="1" max="1" width="4.5" bestFit="1" customWidth="1"/>
    <col min="2" max="2" width="23.5" customWidth="1"/>
    <col min="3" max="3" width="43.625" customWidth="1"/>
  </cols>
  <sheetData>
    <row r="1" spans="1:3" x14ac:dyDescent="0.15">
      <c r="A1" s="1">
        <v>1</v>
      </c>
      <c r="B1" s="16" t="s">
        <v>243</v>
      </c>
      <c r="C1" s="15" t="s">
        <v>28</v>
      </c>
    </row>
    <row r="2" spans="1:3" x14ac:dyDescent="0.15">
      <c r="A2" s="2">
        <v>2</v>
      </c>
      <c r="B2" s="16" t="s">
        <v>243</v>
      </c>
      <c r="C2" s="14" t="s">
        <v>29</v>
      </c>
    </row>
    <row r="3" spans="1:3" x14ac:dyDescent="0.15">
      <c r="A3" s="2">
        <v>3</v>
      </c>
      <c r="B3" s="16" t="s">
        <v>243</v>
      </c>
      <c r="C3" s="14" t="s">
        <v>30</v>
      </c>
    </row>
    <row r="4" spans="1:3" x14ac:dyDescent="0.15">
      <c r="A4" s="2">
        <v>4</v>
      </c>
      <c r="B4" s="16" t="s">
        <v>243</v>
      </c>
      <c r="C4" s="14" t="s">
        <v>31</v>
      </c>
    </row>
    <row r="5" spans="1:3" x14ac:dyDescent="0.15">
      <c r="A5" s="2">
        <v>5</v>
      </c>
      <c r="B5" s="16" t="s">
        <v>243</v>
      </c>
      <c r="C5" s="14" t="s">
        <v>32</v>
      </c>
    </row>
    <row r="6" spans="1:3" x14ac:dyDescent="0.15">
      <c r="A6" s="2">
        <v>6</v>
      </c>
      <c r="B6" s="16" t="s">
        <v>243</v>
      </c>
      <c r="C6" s="14" t="s">
        <v>33</v>
      </c>
    </row>
    <row r="7" spans="1:3" x14ac:dyDescent="0.15">
      <c r="A7" s="2">
        <v>7</v>
      </c>
      <c r="B7" s="16" t="s">
        <v>243</v>
      </c>
      <c r="C7" s="14" t="s">
        <v>34</v>
      </c>
    </row>
    <row r="8" spans="1:3" x14ac:dyDescent="0.15">
      <c r="A8" s="2">
        <v>8</v>
      </c>
      <c r="B8" s="16" t="s">
        <v>243</v>
      </c>
      <c r="C8" s="14" t="s">
        <v>35</v>
      </c>
    </row>
    <row r="9" spans="1:3" x14ac:dyDescent="0.15">
      <c r="A9" s="2">
        <v>9</v>
      </c>
      <c r="B9" s="13" t="s">
        <v>245</v>
      </c>
      <c r="C9" s="14" t="s">
        <v>36</v>
      </c>
    </row>
    <row r="10" spans="1:3" x14ac:dyDescent="0.15">
      <c r="A10" s="2">
        <v>10</v>
      </c>
      <c r="B10" s="13" t="s">
        <v>245</v>
      </c>
      <c r="C10" s="14" t="s">
        <v>37</v>
      </c>
    </row>
    <row r="11" spans="1:3" x14ac:dyDescent="0.15">
      <c r="A11" s="2">
        <v>11</v>
      </c>
      <c r="B11" s="13" t="s">
        <v>245</v>
      </c>
      <c r="C11" s="14" t="s">
        <v>38</v>
      </c>
    </row>
    <row r="12" spans="1:3" x14ac:dyDescent="0.15">
      <c r="A12" s="2">
        <v>12</v>
      </c>
      <c r="B12" s="13" t="s">
        <v>245</v>
      </c>
      <c r="C12" s="14" t="s">
        <v>39</v>
      </c>
    </row>
    <row r="13" spans="1:3" x14ac:dyDescent="0.15">
      <c r="A13" s="2">
        <v>13</v>
      </c>
      <c r="B13" s="13" t="s">
        <v>245</v>
      </c>
      <c r="C13" s="14" t="s">
        <v>40</v>
      </c>
    </row>
    <row r="14" spans="1:3" x14ac:dyDescent="0.15">
      <c r="A14" s="2">
        <v>14</v>
      </c>
      <c r="B14" s="13" t="s">
        <v>245</v>
      </c>
      <c r="C14" s="14" t="s">
        <v>35</v>
      </c>
    </row>
    <row r="15" spans="1:3" x14ac:dyDescent="0.15">
      <c r="A15" s="2">
        <v>15</v>
      </c>
      <c r="B15" s="13" t="s">
        <v>246</v>
      </c>
      <c r="C15" s="14" t="s">
        <v>41</v>
      </c>
    </row>
    <row r="16" spans="1:3" x14ac:dyDescent="0.15">
      <c r="A16" s="2">
        <v>16</v>
      </c>
      <c r="B16" s="13" t="s">
        <v>246</v>
      </c>
      <c r="C16" s="14" t="s">
        <v>42</v>
      </c>
    </row>
    <row r="17" spans="1:3" x14ac:dyDescent="0.15">
      <c r="A17" s="2">
        <v>17</v>
      </c>
      <c r="B17" s="13" t="s">
        <v>246</v>
      </c>
      <c r="C17" s="14" t="s">
        <v>43</v>
      </c>
    </row>
    <row r="18" spans="1:3" x14ac:dyDescent="0.15">
      <c r="A18" s="2">
        <v>18</v>
      </c>
      <c r="B18" s="13" t="s">
        <v>246</v>
      </c>
      <c r="C18" s="14" t="s">
        <v>35</v>
      </c>
    </row>
    <row r="19" spans="1:3" x14ac:dyDescent="0.15">
      <c r="A19" s="2">
        <v>19</v>
      </c>
      <c r="B19" s="13" t="s">
        <v>247</v>
      </c>
      <c r="C19" s="14" t="s">
        <v>44</v>
      </c>
    </row>
    <row r="20" spans="1:3" x14ac:dyDescent="0.15">
      <c r="A20" s="2">
        <v>20</v>
      </c>
      <c r="B20" s="13" t="s">
        <v>247</v>
      </c>
      <c r="C20" s="14" t="s">
        <v>45</v>
      </c>
    </row>
    <row r="21" spans="1:3" x14ac:dyDescent="0.15">
      <c r="A21" s="2">
        <v>21</v>
      </c>
      <c r="B21" s="13" t="s">
        <v>247</v>
      </c>
      <c r="C21" s="14" t="s">
        <v>46</v>
      </c>
    </row>
    <row r="22" spans="1:3" x14ac:dyDescent="0.15">
      <c r="A22" s="2">
        <v>22</v>
      </c>
      <c r="B22" s="13" t="s">
        <v>247</v>
      </c>
      <c r="C22" s="14" t="s">
        <v>47</v>
      </c>
    </row>
    <row r="23" spans="1:3" x14ac:dyDescent="0.15">
      <c r="A23" s="2">
        <v>23</v>
      </c>
      <c r="B23" s="13" t="s">
        <v>247</v>
      </c>
      <c r="C23" s="14" t="s">
        <v>48</v>
      </c>
    </row>
    <row r="24" spans="1:3" x14ac:dyDescent="0.15">
      <c r="A24" s="2">
        <v>24</v>
      </c>
      <c r="B24" s="13" t="s">
        <v>247</v>
      </c>
      <c r="C24" s="14" t="s">
        <v>49</v>
      </c>
    </row>
    <row r="25" spans="1:3" x14ac:dyDescent="0.15">
      <c r="A25" s="2">
        <v>25</v>
      </c>
      <c r="B25" s="13" t="s">
        <v>247</v>
      </c>
      <c r="C25" s="14" t="s">
        <v>50</v>
      </c>
    </row>
    <row r="26" spans="1:3" x14ac:dyDescent="0.15">
      <c r="A26" s="2">
        <v>26</v>
      </c>
      <c r="B26" s="13" t="s">
        <v>247</v>
      </c>
      <c r="C26" s="14" t="s">
        <v>35</v>
      </c>
    </row>
    <row r="27" spans="1:3" x14ac:dyDescent="0.15">
      <c r="A27" s="2">
        <v>27</v>
      </c>
      <c r="B27" s="13" t="s">
        <v>248</v>
      </c>
      <c r="C27" s="14" t="s">
        <v>51</v>
      </c>
    </row>
    <row r="28" spans="1:3" x14ac:dyDescent="0.15">
      <c r="A28" s="2">
        <v>28</v>
      </c>
      <c r="B28" s="13" t="s">
        <v>248</v>
      </c>
      <c r="C28" s="14" t="s">
        <v>52</v>
      </c>
    </row>
    <row r="29" spans="1:3" x14ac:dyDescent="0.15">
      <c r="A29" s="2">
        <v>29</v>
      </c>
      <c r="B29" s="13" t="s">
        <v>248</v>
      </c>
      <c r="C29" s="14" t="s">
        <v>53</v>
      </c>
    </row>
    <row r="30" spans="1:3" x14ac:dyDescent="0.15">
      <c r="A30" s="2">
        <v>30</v>
      </c>
      <c r="B30" s="13" t="s">
        <v>248</v>
      </c>
      <c r="C30" s="14" t="s">
        <v>54</v>
      </c>
    </row>
    <row r="31" spans="1:3" x14ac:dyDescent="0.15">
      <c r="A31" s="2">
        <v>31</v>
      </c>
      <c r="B31" s="13" t="s">
        <v>248</v>
      </c>
      <c r="C31" s="14" t="s">
        <v>55</v>
      </c>
    </row>
    <row r="32" spans="1:3" x14ac:dyDescent="0.15">
      <c r="A32" s="2">
        <v>32</v>
      </c>
      <c r="B32" s="13" t="s">
        <v>248</v>
      </c>
      <c r="C32" s="14" t="s">
        <v>56</v>
      </c>
    </row>
    <row r="33" spans="1:3" x14ac:dyDescent="0.15">
      <c r="A33" s="2">
        <v>33</v>
      </c>
      <c r="B33" s="13" t="s">
        <v>248</v>
      </c>
      <c r="C33" s="14" t="s">
        <v>35</v>
      </c>
    </row>
    <row r="34" spans="1:3" x14ac:dyDescent="0.15">
      <c r="A34" s="2">
        <v>34</v>
      </c>
      <c r="B34" s="13" t="s">
        <v>249</v>
      </c>
      <c r="C34" s="14" t="s">
        <v>57</v>
      </c>
    </row>
    <row r="35" spans="1:3" x14ac:dyDescent="0.15">
      <c r="A35" s="2">
        <v>35</v>
      </c>
      <c r="B35" s="13" t="s">
        <v>249</v>
      </c>
      <c r="C35" s="14" t="s">
        <v>58</v>
      </c>
    </row>
    <row r="36" spans="1:3" x14ac:dyDescent="0.15">
      <c r="A36" s="2">
        <v>36</v>
      </c>
      <c r="B36" s="13" t="s">
        <v>249</v>
      </c>
      <c r="C36" s="14" t="s">
        <v>59</v>
      </c>
    </row>
    <row r="37" spans="1:3" x14ac:dyDescent="0.15">
      <c r="A37" s="2">
        <v>37</v>
      </c>
      <c r="B37" s="13" t="s">
        <v>249</v>
      </c>
      <c r="C37" s="14" t="s">
        <v>60</v>
      </c>
    </row>
    <row r="38" spans="1:3" x14ac:dyDescent="0.15">
      <c r="A38" s="2">
        <v>38</v>
      </c>
      <c r="B38" s="13" t="s">
        <v>249</v>
      </c>
      <c r="C38" s="14" t="s">
        <v>61</v>
      </c>
    </row>
    <row r="39" spans="1:3" x14ac:dyDescent="0.15">
      <c r="A39" s="2">
        <v>39</v>
      </c>
      <c r="B39" s="13" t="s">
        <v>249</v>
      </c>
      <c r="C39" s="14" t="s">
        <v>62</v>
      </c>
    </row>
    <row r="40" spans="1:3" x14ac:dyDescent="0.15">
      <c r="A40" s="2">
        <v>40</v>
      </c>
      <c r="B40" s="13" t="s">
        <v>249</v>
      </c>
      <c r="C40" s="14" t="s">
        <v>35</v>
      </c>
    </row>
    <row r="41" spans="1:3" x14ac:dyDescent="0.15">
      <c r="A41" s="2">
        <v>41</v>
      </c>
      <c r="B41" s="13" t="s">
        <v>250</v>
      </c>
      <c r="C41" s="14" t="s">
        <v>63</v>
      </c>
    </row>
    <row r="42" spans="1:3" x14ac:dyDescent="0.15">
      <c r="A42" s="2">
        <v>42</v>
      </c>
      <c r="B42" s="13" t="s">
        <v>250</v>
      </c>
      <c r="C42" s="14" t="s">
        <v>64</v>
      </c>
    </row>
    <row r="43" spans="1:3" x14ac:dyDescent="0.15">
      <c r="A43" s="2">
        <v>43</v>
      </c>
      <c r="B43" s="13" t="s">
        <v>250</v>
      </c>
      <c r="C43" s="14" t="s">
        <v>65</v>
      </c>
    </row>
    <row r="44" spans="1:3" x14ac:dyDescent="0.15">
      <c r="A44" s="2">
        <v>44</v>
      </c>
      <c r="B44" s="13" t="s">
        <v>250</v>
      </c>
      <c r="C44" s="14" t="s">
        <v>35</v>
      </c>
    </row>
    <row r="45" spans="1:3" x14ac:dyDescent="0.15">
      <c r="A45" s="2">
        <v>45</v>
      </c>
      <c r="B45" s="13" t="s">
        <v>251</v>
      </c>
      <c r="C45" s="14" t="s">
        <v>66</v>
      </c>
    </row>
    <row r="46" spans="1:3" x14ac:dyDescent="0.15">
      <c r="A46" s="2">
        <v>46</v>
      </c>
      <c r="B46" s="13" t="s">
        <v>251</v>
      </c>
      <c r="C46" s="14" t="s">
        <v>67</v>
      </c>
    </row>
    <row r="47" spans="1:3" x14ac:dyDescent="0.15">
      <c r="A47" s="2">
        <v>47</v>
      </c>
      <c r="B47" s="13" t="s">
        <v>251</v>
      </c>
      <c r="C47" s="14" t="s">
        <v>68</v>
      </c>
    </row>
    <row r="48" spans="1:3" x14ac:dyDescent="0.15">
      <c r="A48" s="2">
        <v>48</v>
      </c>
      <c r="B48" s="13" t="s">
        <v>251</v>
      </c>
      <c r="C48" s="14" t="s">
        <v>69</v>
      </c>
    </row>
    <row r="49" spans="1:3" x14ac:dyDescent="0.15">
      <c r="A49" s="2">
        <v>49</v>
      </c>
      <c r="B49" s="13" t="s">
        <v>251</v>
      </c>
      <c r="C49" s="14" t="s">
        <v>35</v>
      </c>
    </row>
    <row r="50" spans="1:3" x14ac:dyDescent="0.15">
      <c r="A50" s="2">
        <v>50</v>
      </c>
      <c r="B50" s="13" t="s">
        <v>252</v>
      </c>
      <c r="C50" s="14" t="s">
        <v>70</v>
      </c>
    </row>
    <row r="51" spans="1:3" x14ac:dyDescent="0.15">
      <c r="A51" s="2">
        <v>51</v>
      </c>
      <c r="B51" s="13" t="s">
        <v>252</v>
      </c>
      <c r="C51" s="14" t="s">
        <v>71</v>
      </c>
    </row>
    <row r="52" spans="1:3" x14ac:dyDescent="0.15">
      <c r="A52" s="2">
        <v>52</v>
      </c>
      <c r="B52" s="13" t="s">
        <v>252</v>
      </c>
      <c r="C52" s="14" t="s">
        <v>72</v>
      </c>
    </row>
    <row r="53" spans="1:3" x14ac:dyDescent="0.15">
      <c r="A53" s="2">
        <v>53</v>
      </c>
      <c r="B53" s="13" t="s">
        <v>252</v>
      </c>
      <c r="C53" s="14" t="s">
        <v>35</v>
      </c>
    </row>
    <row r="54" spans="1:3" x14ac:dyDescent="0.15">
      <c r="A54" s="2">
        <v>54</v>
      </c>
      <c r="B54" s="13" t="s">
        <v>253</v>
      </c>
      <c r="C54" s="14" t="s">
        <v>73</v>
      </c>
    </row>
    <row r="55" spans="1:3" x14ac:dyDescent="0.15">
      <c r="A55" s="2">
        <v>55</v>
      </c>
      <c r="B55" s="13" t="s">
        <v>253</v>
      </c>
      <c r="C55" s="14" t="s">
        <v>74</v>
      </c>
    </row>
    <row r="56" spans="1:3" x14ac:dyDescent="0.15">
      <c r="A56" s="2">
        <v>56</v>
      </c>
      <c r="B56" s="13" t="s">
        <v>253</v>
      </c>
      <c r="C56" s="14" t="s">
        <v>75</v>
      </c>
    </row>
    <row r="57" spans="1:3" x14ac:dyDescent="0.15">
      <c r="A57" s="2">
        <v>57</v>
      </c>
      <c r="B57" s="13" t="s">
        <v>253</v>
      </c>
      <c r="C57" s="14" t="s">
        <v>76</v>
      </c>
    </row>
    <row r="58" spans="1:3" x14ac:dyDescent="0.15">
      <c r="A58" s="2">
        <v>58</v>
      </c>
      <c r="B58" s="13" t="s">
        <v>253</v>
      </c>
      <c r="C58" s="14" t="s">
        <v>77</v>
      </c>
    </row>
    <row r="59" spans="1:3" x14ac:dyDescent="0.15">
      <c r="A59" s="2">
        <v>59</v>
      </c>
      <c r="B59" s="13" t="s">
        <v>253</v>
      </c>
      <c r="C59" s="14" t="s">
        <v>35</v>
      </c>
    </row>
    <row r="60" spans="1:3" x14ac:dyDescent="0.15">
      <c r="A60" s="2">
        <v>60</v>
      </c>
      <c r="B60" s="13" t="s">
        <v>254</v>
      </c>
      <c r="C60" s="14" t="s">
        <v>78</v>
      </c>
    </row>
    <row r="61" spans="1:3" x14ac:dyDescent="0.15">
      <c r="A61" s="2">
        <v>61</v>
      </c>
      <c r="B61" s="13" t="s">
        <v>254</v>
      </c>
      <c r="C61" s="14" t="s">
        <v>79</v>
      </c>
    </row>
    <row r="62" spans="1:3" x14ac:dyDescent="0.15">
      <c r="A62" s="3">
        <v>62</v>
      </c>
      <c r="B62" s="13" t="s">
        <v>254</v>
      </c>
      <c r="C62" s="17" t="s">
        <v>35</v>
      </c>
    </row>
    <row r="63" spans="1:3" x14ac:dyDescent="0.15">
      <c r="A63" s="1">
        <v>63</v>
      </c>
      <c r="B63" s="15" t="s">
        <v>255</v>
      </c>
      <c r="C63" s="15" t="s">
        <v>80</v>
      </c>
    </row>
    <row r="64" spans="1:3" x14ac:dyDescent="0.15">
      <c r="A64" s="2">
        <v>64</v>
      </c>
      <c r="B64" s="15" t="s">
        <v>255</v>
      </c>
      <c r="C64" s="14" t="s">
        <v>81</v>
      </c>
    </row>
    <row r="65" spans="1:3" x14ac:dyDescent="0.15">
      <c r="A65" s="2">
        <v>65</v>
      </c>
      <c r="B65" s="15" t="s">
        <v>255</v>
      </c>
      <c r="C65" s="14" t="s">
        <v>82</v>
      </c>
    </row>
    <row r="66" spans="1:3" x14ac:dyDescent="0.15">
      <c r="A66" s="2">
        <v>66</v>
      </c>
      <c r="B66" s="15" t="s">
        <v>255</v>
      </c>
      <c r="C66" s="14" t="s">
        <v>83</v>
      </c>
    </row>
    <row r="67" spans="1:3" x14ac:dyDescent="0.15">
      <c r="A67" s="2">
        <v>67</v>
      </c>
      <c r="B67" s="15" t="s">
        <v>255</v>
      </c>
      <c r="C67" s="14" t="s">
        <v>84</v>
      </c>
    </row>
    <row r="68" spans="1:3" x14ac:dyDescent="0.15">
      <c r="A68" s="2">
        <v>68</v>
      </c>
      <c r="B68" s="15" t="s">
        <v>255</v>
      </c>
      <c r="C68" s="14" t="s">
        <v>85</v>
      </c>
    </row>
    <row r="69" spans="1:3" x14ac:dyDescent="0.15">
      <c r="A69" s="2">
        <v>69</v>
      </c>
      <c r="B69" s="15" t="s">
        <v>255</v>
      </c>
      <c r="C69" s="14" t="s">
        <v>86</v>
      </c>
    </row>
    <row r="70" spans="1:3" x14ac:dyDescent="0.15">
      <c r="A70" s="2">
        <v>70</v>
      </c>
      <c r="B70" s="15" t="s">
        <v>255</v>
      </c>
      <c r="C70" s="14" t="s">
        <v>87</v>
      </c>
    </row>
    <row r="71" spans="1:3" x14ac:dyDescent="0.15">
      <c r="A71" s="2">
        <v>71</v>
      </c>
      <c r="B71" s="15" t="s">
        <v>255</v>
      </c>
      <c r="C71" s="14" t="s">
        <v>88</v>
      </c>
    </row>
    <row r="72" spans="1:3" x14ac:dyDescent="0.15">
      <c r="A72" s="2">
        <v>72</v>
      </c>
      <c r="B72" s="15" t="s">
        <v>255</v>
      </c>
      <c r="C72" s="14" t="s">
        <v>89</v>
      </c>
    </row>
    <row r="73" spans="1:3" x14ac:dyDescent="0.15">
      <c r="A73" s="2">
        <v>73</v>
      </c>
      <c r="B73" s="15" t="s">
        <v>255</v>
      </c>
      <c r="C73" s="14" t="s">
        <v>90</v>
      </c>
    </row>
    <row r="74" spans="1:3" x14ac:dyDescent="0.15">
      <c r="A74" s="2">
        <v>74</v>
      </c>
      <c r="B74" s="15" t="s">
        <v>255</v>
      </c>
      <c r="C74" s="14" t="s">
        <v>35</v>
      </c>
    </row>
    <row r="75" spans="1:3" x14ac:dyDescent="0.15">
      <c r="A75" s="2">
        <v>75</v>
      </c>
      <c r="B75" s="14" t="s">
        <v>256</v>
      </c>
      <c r="C75" s="14" t="s">
        <v>91</v>
      </c>
    </row>
    <row r="76" spans="1:3" x14ac:dyDescent="0.15">
      <c r="A76" s="2">
        <v>76</v>
      </c>
      <c r="B76" s="14" t="s">
        <v>256</v>
      </c>
      <c r="C76" s="14" t="s">
        <v>92</v>
      </c>
    </row>
    <row r="77" spans="1:3" x14ac:dyDescent="0.15">
      <c r="A77" s="2">
        <v>77</v>
      </c>
      <c r="B77" s="14" t="s">
        <v>256</v>
      </c>
      <c r="C77" s="14" t="s">
        <v>93</v>
      </c>
    </row>
    <row r="78" spans="1:3" x14ac:dyDescent="0.15">
      <c r="A78" s="2">
        <v>78</v>
      </c>
      <c r="B78" s="14" t="s">
        <v>256</v>
      </c>
      <c r="C78" s="14" t="s">
        <v>94</v>
      </c>
    </row>
    <row r="79" spans="1:3" x14ac:dyDescent="0.15">
      <c r="A79" s="2">
        <v>79</v>
      </c>
      <c r="B79" s="14" t="s">
        <v>256</v>
      </c>
      <c r="C79" s="14" t="s">
        <v>95</v>
      </c>
    </row>
    <row r="80" spans="1:3" x14ac:dyDescent="0.15">
      <c r="A80" s="2">
        <v>80</v>
      </c>
      <c r="B80" s="14" t="s">
        <v>256</v>
      </c>
      <c r="C80" s="14" t="s">
        <v>96</v>
      </c>
    </row>
    <row r="81" spans="1:3" x14ac:dyDescent="0.15">
      <c r="A81" s="2">
        <v>81</v>
      </c>
      <c r="B81" s="14" t="s">
        <v>256</v>
      </c>
      <c r="C81" s="14" t="s">
        <v>35</v>
      </c>
    </row>
    <row r="82" spans="1:3" x14ac:dyDescent="0.15">
      <c r="A82" s="2">
        <v>82</v>
      </c>
      <c r="B82" s="14" t="s">
        <v>257</v>
      </c>
      <c r="C82" s="14" t="s">
        <v>97</v>
      </c>
    </row>
    <row r="83" spans="1:3" x14ac:dyDescent="0.15">
      <c r="A83" s="2">
        <v>83</v>
      </c>
      <c r="B83" s="14" t="s">
        <v>257</v>
      </c>
      <c r="C83" s="14" t="s">
        <v>98</v>
      </c>
    </row>
    <row r="84" spans="1:3" x14ac:dyDescent="0.15">
      <c r="A84" s="2">
        <v>84</v>
      </c>
      <c r="B84" s="14" t="s">
        <v>257</v>
      </c>
      <c r="C84" s="14" t="s">
        <v>99</v>
      </c>
    </row>
    <row r="85" spans="1:3" x14ac:dyDescent="0.15">
      <c r="A85" s="2">
        <v>85</v>
      </c>
      <c r="B85" s="14" t="s">
        <v>257</v>
      </c>
      <c r="C85" s="14" t="s">
        <v>35</v>
      </c>
    </row>
    <row r="86" spans="1:3" x14ac:dyDescent="0.15">
      <c r="A86" s="2">
        <v>86</v>
      </c>
      <c r="B86" s="14" t="s">
        <v>258</v>
      </c>
      <c r="C86" s="14" t="s">
        <v>330</v>
      </c>
    </row>
    <row r="87" spans="1:3" x14ac:dyDescent="0.15">
      <c r="A87" s="2">
        <v>87</v>
      </c>
      <c r="B87" s="14" t="s">
        <v>258</v>
      </c>
      <c r="C87" s="14" t="s">
        <v>100</v>
      </c>
    </row>
    <row r="88" spans="1:3" x14ac:dyDescent="0.15">
      <c r="A88" s="2">
        <v>88</v>
      </c>
      <c r="B88" s="14" t="s">
        <v>258</v>
      </c>
      <c r="C88" s="14" t="s">
        <v>336</v>
      </c>
    </row>
    <row r="89" spans="1:3" x14ac:dyDescent="0.15">
      <c r="A89" s="2">
        <v>89</v>
      </c>
      <c r="B89" s="14" t="s">
        <v>258</v>
      </c>
      <c r="C89" s="14" t="s">
        <v>101</v>
      </c>
    </row>
    <row r="90" spans="1:3" x14ac:dyDescent="0.15">
      <c r="A90" s="2">
        <v>90</v>
      </c>
      <c r="B90" s="14" t="s">
        <v>258</v>
      </c>
      <c r="C90" s="14" t="s">
        <v>102</v>
      </c>
    </row>
    <row r="91" spans="1:3" x14ac:dyDescent="0.15">
      <c r="A91" s="2">
        <v>91</v>
      </c>
      <c r="B91" s="14" t="s">
        <v>258</v>
      </c>
      <c r="C91" s="14" t="s">
        <v>35</v>
      </c>
    </row>
    <row r="92" spans="1:3" x14ac:dyDescent="0.15">
      <c r="A92" s="2">
        <v>92</v>
      </c>
      <c r="B92" s="14" t="s">
        <v>259</v>
      </c>
      <c r="C92" s="14" t="s">
        <v>103</v>
      </c>
    </row>
    <row r="93" spans="1:3" x14ac:dyDescent="0.15">
      <c r="A93" s="2">
        <v>93</v>
      </c>
      <c r="B93" s="14" t="s">
        <v>259</v>
      </c>
      <c r="C93" s="14" t="s">
        <v>104</v>
      </c>
    </row>
    <row r="94" spans="1:3" x14ac:dyDescent="0.15">
      <c r="A94" s="2">
        <v>94</v>
      </c>
      <c r="B94" s="14" t="s">
        <v>259</v>
      </c>
      <c r="C94" s="14" t="s">
        <v>105</v>
      </c>
    </row>
    <row r="95" spans="1:3" x14ac:dyDescent="0.15">
      <c r="A95" s="2">
        <v>95</v>
      </c>
      <c r="B95" s="14" t="s">
        <v>259</v>
      </c>
      <c r="C95" s="14" t="s">
        <v>106</v>
      </c>
    </row>
    <row r="96" spans="1:3" x14ac:dyDescent="0.15">
      <c r="A96" s="2">
        <v>96</v>
      </c>
      <c r="B96" s="14" t="s">
        <v>259</v>
      </c>
      <c r="C96" s="14" t="s">
        <v>270</v>
      </c>
    </row>
    <row r="97" spans="1:3" x14ac:dyDescent="0.15">
      <c r="A97" s="2">
        <v>97</v>
      </c>
      <c r="B97" s="14" t="s">
        <v>259</v>
      </c>
      <c r="C97" s="14" t="s">
        <v>35</v>
      </c>
    </row>
    <row r="98" spans="1:3" x14ac:dyDescent="0.15">
      <c r="A98" s="2">
        <v>98</v>
      </c>
      <c r="B98" s="14" t="s">
        <v>260</v>
      </c>
      <c r="C98" s="14" t="s">
        <v>107</v>
      </c>
    </row>
    <row r="99" spans="1:3" x14ac:dyDescent="0.15">
      <c r="A99" s="2">
        <v>99</v>
      </c>
      <c r="B99" s="14" t="s">
        <v>260</v>
      </c>
      <c r="C99" s="14" t="s">
        <v>108</v>
      </c>
    </row>
    <row r="100" spans="1:3" x14ac:dyDescent="0.15">
      <c r="A100" s="2">
        <v>100</v>
      </c>
      <c r="B100" s="14" t="s">
        <v>260</v>
      </c>
      <c r="C100" s="14" t="s">
        <v>109</v>
      </c>
    </row>
    <row r="101" spans="1:3" x14ac:dyDescent="0.15">
      <c r="A101" s="2">
        <v>101</v>
      </c>
      <c r="B101" s="14" t="s">
        <v>260</v>
      </c>
      <c r="C101" s="14" t="s">
        <v>110</v>
      </c>
    </row>
    <row r="102" spans="1:3" x14ac:dyDescent="0.15">
      <c r="A102" s="2">
        <v>102</v>
      </c>
      <c r="B102" s="14" t="s">
        <v>260</v>
      </c>
      <c r="C102" s="14" t="s">
        <v>111</v>
      </c>
    </row>
    <row r="103" spans="1:3" x14ac:dyDescent="0.15">
      <c r="A103" s="2">
        <v>103</v>
      </c>
      <c r="B103" s="14" t="s">
        <v>260</v>
      </c>
      <c r="C103" s="14" t="s">
        <v>112</v>
      </c>
    </row>
    <row r="104" spans="1:3" x14ac:dyDescent="0.15">
      <c r="A104" s="2">
        <v>104</v>
      </c>
      <c r="B104" s="14" t="s">
        <v>260</v>
      </c>
      <c r="C104" s="14" t="s">
        <v>113</v>
      </c>
    </row>
    <row r="105" spans="1:3" x14ac:dyDescent="0.15">
      <c r="A105" s="2">
        <v>105</v>
      </c>
      <c r="B105" s="14" t="s">
        <v>260</v>
      </c>
      <c r="C105" s="14" t="s">
        <v>114</v>
      </c>
    </row>
    <row r="106" spans="1:3" x14ac:dyDescent="0.15">
      <c r="A106" s="2">
        <v>106</v>
      </c>
      <c r="B106" s="14" t="s">
        <v>260</v>
      </c>
      <c r="C106" s="14" t="s">
        <v>35</v>
      </c>
    </row>
    <row r="107" spans="1:3" x14ac:dyDescent="0.15">
      <c r="A107" s="2">
        <v>107</v>
      </c>
      <c r="B107" s="14" t="s">
        <v>261</v>
      </c>
      <c r="C107" s="14" t="s">
        <v>116</v>
      </c>
    </row>
    <row r="108" spans="1:3" x14ac:dyDescent="0.15">
      <c r="A108" s="2">
        <v>108</v>
      </c>
      <c r="B108" s="14" t="s">
        <v>261</v>
      </c>
      <c r="C108" s="14" t="s">
        <v>35</v>
      </c>
    </row>
    <row r="109" spans="1:3" x14ac:dyDescent="0.15">
      <c r="A109" s="2">
        <v>109</v>
      </c>
      <c r="B109" s="13" t="s">
        <v>117</v>
      </c>
      <c r="C109" s="14" t="s">
        <v>118</v>
      </c>
    </row>
    <row r="110" spans="1:3" x14ac:dyDescent="0.15">
      <c r="A110" s="2">
        <v>110</v>
      </c>
      <c r="B110" s="13" t="s">
        <v>117</v>
      </c>
      <c r="C110" s="14" t="s">
        <v>119</v>
      </c>
    </row>
    <row r="111" spans="1:3" x14ac:dyDescent="0.15">
      <c r="A111" s="2">
        <v>111</v>
      </c>
      <c r="B111" s="13" t="s">
        <v>117</v>
      </c>
      <c r="C111" s="14" t="s">
        <v>120</v>
      </c>
    </row>
    <row r="112" spans="1:3" x14ac:dyDescent="0.15">
      <c r="A112" s="2">
        <v>112</v>
      </c>
      <c r="B112" s="13" t="s">
        <v>117</v>
      </c>
      <c r="C112" s="14" t="s">
        <v>121</v>
      </c>
    </row>
    <row r="113" spans="1:3" x14ac:dyDescent="0.15">
      <c r="A113" s="2">
        <v>113</v>
      </c>
      <c r="B113" s="13" t="s">
        <v>117</v>
      </c>
      <c r="C113" s="14" t="s">
        <v>122</v>
      </c>
    </row>
    <row r="114" spans="1:3" x14ac:dyDescent="0.15">
      <c r="A114" s="2">
        <v>114</v>
      </c>
      <c r="B114" s="13" t="s">
        <v>117</v>
      </c>
      <c r="C114" s="14" t="s">
        <v>35</v>
      </c>
    </row>
    <row r="115" spans="1:3" x14ac:dyDescent="0.15">
      <c r="A115" s="2">
        <v>115</v>
      </c>
      <c r="B115" s="13" t="s">
        <v>123</v>
      </c>
      <c r="C115" s="14" t="s">
        <v>124</v>
      </c>
    </row>
    <row r="116" spans="1:3" x14ac:dyDescent="0.15">
      <c r="A116" s="2">
        <v>116</v>
      </c>
      <c r="B116" s="13" t="s">
        <v>123</v>
      </c>
      <c r="C116" s="14" t="s">
        <v>125</v>
      </c>
    </row>
    <row r="117" spans="1:3" x14ac:dyDescent="0.15">
      <c r="A117" s="2">
        <v>117</v>
      </c>
      <c r="B117" s="13" t="s">
        <v>123</v>
      </c>
      <c r="C117" s="14" t="s">
        <v>110</v>
      </c>
    </row>
    <row r="118" spans="1:3" x14ac:dyDescent="0.15">
      <c r="A118" s="2">
        <v>118</v>
      </c>
      <c r="B118" s="13" t="s">
        <v>123</v>
      </c>
      <c r="C118" s="14" t="s">
        <v>126</v>
      </c>
    </row>
    <row r="119" spans="1:3" x14ac:dyDescent="0.15">
      <c r="A119" s="2">
        <v>119</v>
      </c>
      <c r="B119" s="13" t="s">
        <v>123</v>
      </c>
      <c r="C119" s="14" t="s">
        <v>127</v>
      </c>
    </row>
    <row r="120" spans="1:3" x14ac:dyDescent="0.15">
      <c r="A120" s="2">
        <v>120</v>
      </c>
      <c r="B120" s="13" t="s">
        <v>123</v>
      </c>
      <c r="C120" s="14" t="s">
        <v>128</v>
      </c>
    </row>
    <row r="121" spans="1:3" x14ac:dyDescent="0.15">
      <c r="A121" s="2">
        <v>121</v>
      </c>
      <c r="B121" s="13" t="s">
        <v>123</v>
      </c>
      <c r="C121" s="14" t="s">
        <v>129</v>
      </c>
    </row>
    <row r="122" spans="1:3" x14ac:dyDescent="0.15">
      <c r="A122" s="2">
        <v>122</v>
      </c>
      <c r="B122" s="13" t="s">
        <v>123</v>
      </c>
      <c r="C122" s="14" t="s">
        <v>130</v>
      </c>
    </row>
    <row r="123" spans="1:3" x14ac:dyDescent="0.15">
      <c r="A123" s="2">
        <v>123</v>
      </c>
      <c r="B123" s="13" t="s">
        <v>123</v>
      </c>
      <c r="C123" s="14" t="s">
        <v>35</v>
      </c>
    </row>
    <row r="124" spans="1:3" x14ac:dyDescent="0.15">
      <c r="A124" s="3">
        <v>124</v>
      </c>
      <c r="B124" s="11" t="s">
        <v>131</v>
      </c>
      <c r="C124" s="17" t="s">
        <v>337</v>
      </c>
    </row>
    <row r="125" spans="1:3" x14ac:dyDescent="0.15">
      <c r="A125" s="4">
        <v>125</v>
      </c>
      <c r="B125" s="12" t="s">
        <v>132</v>
      </c>
      <c r="C125" s="15" t="s">
        <v>133</v>
      </c>
    </row>
    <row r="126" spans="1:3" x14ac:dyDescent="0.15">
      <c r="A126" s="6">
        <v>126</v>
      </c>
      <c r="B126" s="12" t="s">
        <v>132</v>
      </c>
      <c r="C126" s="14" t="s">
        <v>134</v>
      </c>
    </row>
    <row r="127" spans="1:3" x14ac:dyDescent="0.15">
      <c r="A127" s="6">
        <v>127</v>
      </c>
      <c r="B127" s="12" t="s">
        <v>132</v>
      </c>
      <c r="C127" s="14" t="s">
        <v>135</v>
      </c>
    </row>
    <row r="128" spans="1:3" x14ac:dyDescent="0.15">
      <c r="A128" s="6">
        <v>128</v>
      </c>
      <c r="B128" s="12" t="s">
        <v>132</v>
      </c>
      <c r="C128" s="14" t="s">
        <v>136</v>
      </c>
    </row>
    <row r="129" spans="1:3" x14ac:dyDescent="0.15">
      <c r="A129" s="6">
        <v>129</v>
      </c>
      <c r="B129" s="12" t="s">
        <v>132</v>
      </c>
      <c r="C129" s="14" t="s">
        <v>137</v>
      </c>
    </row>
    <row r="130" spans="1:3" x14ac:dyDescent="0.15">
      <c r="A130" s="6">
        <v>130</v>
      </c>
      <c r="B130" s="12" t="s">
        <v>132</v>
      </c>
      <c r="C130" s="14" t="s">
        <v>138</v>
      </c>
    </row>
    <row r="131" spans="1:3" x14ac:dyDescent="0.15">
      <c r="A131" s="6">
        <v>131</v>
      </c>
      <c r="B131" s="12" t="s">
        <v>132</v>
      </c>
      <c r="C131" s="14" t="s">
        <v>139</v>
      </c>
    </row>
    <row r="132" spans="1:3" x14ac:dyDescent="0.15">
      <c r="A132" s="6">
        <v>132</v>
      </c>
      <c r="B132" s="12" t="s">
        <v>132</v>
      </c>
      <c r="C132" s="14" t="s">
        <v>140</v>
      </c>
    </row>
    <row r="133" spans="1:3" x14ac:dyDescent="0.15">
      <c r="A133" s="6">
        <v>133</v>
      </c>
      <c r="B133" s="12" t="s">
        <v>132</v>
      </c>
      <c r="C133" s="14" t="s">
        <v>141</v>
      </c>
    </row>
    <row r="134" spans="1:3" x14ac:dyDescent="0.15">
      <c r="A134" s="6">
        <v>134</v>
      </c>
      <c r="B134" s="12" t="s">
        <v>132</v>
      </c>
      <c r="C134" s="14" t="s">
        <v>142</v>
      </c>
    </row>
    <row r="135" spans="1:3" x14ac:dyDescent="0.15">
      <c r="A135" s="6">
        <v>135</v>
      </c>
      <c r="B135" s="12" t="s">
        <v>132</v>
      </c>
      <c r="C135" s="14" t="s">
        <v>143</v>
      </c>
    </row>
    <row r="136" spans="1:3" x14ac:dyDescent="0.15">
      <c r="A136" s="6">
        <v>136</v>
      </c>
      <c r="B136" s="12" t="s">
        <v>132</v>
      </c>
      <c r="C136" s="14" t="s">
        <v>144</v>
      </c>
    </row>
    <row r="137" spans="1:3" x14ac:dyDescent="0.15">
      <c r="A137" s="6">
        <v>137</v>
      </c>
      <c r="B137" s="12" t="s">
        <v>132</v>
      </c>
      <c r="C137" s="14" t="s">
        <v>145</v>
      </c>
    </row>
    <row r="138" spans="1:3" x14ac:dyDescent="0.15">
      <c r="A138" s="6">
        <v>138</v>
      </c>
      <c r="B138" s="12" t="s">
        <v>132</v>
      </c>
      <c r="C138" s="14" t="s">
        <v>146</v>
      </c>
    </row>
    <row r="139" spans="1:3" x14ac:dyDescent="0.15">
      <c r="A139" s="6">
        <v>139</v>
      </c>
      <c r="B139" s="12" t="s">
        <v>132</v>
      </c>
      <c r="C139" s="14" t="s">
        <v>147</v>
      </c>
    </row>
    <row r="140" spans="1:3" x14ac:dyDescent="0.15">
      <c r="A140" s="6">
        <v>140</v>
      </c>
      <c r="B140" s="12" t="s">
        <v>132</v>
      </c>
      <c r="C140" s="14" t="s">
        <v>148</v>
      </c>
    </row>
    <row r="141" spans="1:3" x14ac:dyDescent="0.15">
      <c r="A141" s="6">
        <v>141</v>
      </c>
      <c r="B141" s="12" t="s">
        <v>132</v>
      </c>
      <c r="C141" s="14" t="s">
        <v>149</v>
      </c>
    </row>
    <row r="142" spans="1:3" x14ac:dyDescent="0.15">
      <c r="A142" s="6">
        <v>142</v>
      </c>
      <c r="B142" s="12" t="s">
        <v>132</v>
      </c>
      <c r="C142" s="14" t="s">
        <v>150</v>
      </c>
    </row>
    <row r="143" spans="1:3" x14ac:dyDescent="0.15">
      <c r="A143" s="6">
        <v>143</v>
      </c>
      <c r="B143" s="12" t="s">
        <v>132</v>
      </c>
      <c r="C143" s="18" t="s">
        <v>151</v>
      </c>
    </row>
    <row r="144" spans="1:3" x14ac:dyDescent="0.15">
      <c r="A144" s="6">
        <v>144</v>
      </c>
      <c r="B144" s="12" t="s">
        <v>132</v>
      </c>
      <c r="C144" s="14" t="s">
        <v>152</v>
      </c>
    </row>
    <row r="145" spans="1:3" x14ac:dyDescent="0.15">
      <c r="A145" s="6">
        <v>145</v>
      </c>
      <c r="B145" s="12" t="s">
        <v>132</v>
      </c>
      <c r="C145" s="14" t="s">
        <v>153</v>
      </c>
    </row>
    <row r="146" spans="1:3" x14ac:dyDescent="0.15">
      <c r="A146" s="6">
        <v>146</v>
      </c>
      <c r="B146" s="12" t="s">
        <v>132</v>
      </c>
      <c r="C146" s="14" t="s">
        <v>35</v>
      </c>
    </row>
    <row r="147" spans="1:3" x14ac:dyDescent="0.15">
      <c r="A147" s="6">
        <v>147</v>
      </c>
      <c r="B147" s="8" t="s">
        <v>154</v>
      </c>
      <c r="C147" s="14" t="s">
        <v>155</v>
      </c>
    </row>
    <row r="148" spans="1:3" x14ac:dyDescent="0.15">
      <c r="A148" s="6">
        <v>148</v>
      </c>
      <c r="B148" s="8" t="s">
        <v>154</v>
      </c>
      <c r="C148" s="14" t="s">
        <v>156</v>
      </c>
    </row>
    <row r="149" spans="1:3" x14ac:dyDescent="0.15">
      <c r="A149" s="6">
        <v>149</v>
      </c>
      <c r="B149" s="8" t="s">
        <v>154</v>
      </c>
      <c r="C149" s="14" t="s">
        <v>157</v>
      </c>
    </row>
    <row r="150" spans="1:3" x14ac:dyDescent="0.15">
      <c r="A150" s="6">
        <v>150</v>
      </c>
      <c r="B150" s="8" t="s">
        <v>154</v>
      </c>
      <c r="C150" s="14" t="s">
        <v>158</v>
      </c>
    </row>
    <row r="151" spans="1:3" x14ac:dyDescent="0.15">
      <c r="A151" s="6">
        <v>151</v>
      </c>
      <c r="B151" s="8" t="s">
        <v>154</v>
      </c>
      <c r="C151" s="14" t="s">
        <v>159</v>
      </c>
    </row>
    <row r="152" spans="1:3" x14ac:dyDescent="0.15">
      <c r="A152" s="6">
        <v>152</v>
      </c>
      <c r="B152" s="8" t="s">
        <v>154</v>
      </c>
      <c r="C152" s="14" t="s">
        <v>160</v>
      </c>
    </row>
    <row r="153" spans="1:3" x14ac:dyDescent="0.15">
      <c r="A153" s="6">
        <v>153</v>
      </c>
      <c r="B153" s="8" t="s">
        <v>154</v>
      </c>
      <c r="C153" s="14" t="s">
        <v>161</v>
      </c>
    </row>
    <row r="154" spans="1:3" x14ac:dyDescent="0.15">
      <c r="A154" s="6">
        <v>154</v>
      </c>
      <c r="B154" s="8" t="s">
        <v>154</v>
      </c>
      <c r="C154" s="14" t="s">
        <v>162</v>
      </c>
    </row>
    <row r="155" spans="1:3" x14ac:dyDescent="0.15">
      <c r="A155" s="6">
        <v>155</v>
      </c>
      <c r="B155" s="8" t="s">
        <v>154</v>
      </c>
      <c r="C155" s="14" t="s">
        <v>163</v>
      </c>
    </row>
    <row r="156" spans="1:3" x14ac:dyDescent="0.15">
      <c r="A156" s="6">
        <v>156</v>
      </c>
      <c r="B156" s="8" t="s">
        <v>154</v>
      </c>
      <c r="C156" s="14" t="s">
        <v>164</v>
      </c>
    </row>
    <row r="157" spans="1:3" x14ac:dyDescent="0.15">
      <c r="A157" s="6">
        <v>157</v>
      </c>
      <c r="B157" s="8" t="s">
        <v>154</v>
      </c>
      <c r="C157" s="14" t="s">
        <v>165</v>
      </c>
    </row>
    <row r="158" spans="1:3" x14ac:dyDescent="0.15">
      <c r="A158" s="6">
        <v>158</v>
      </c>
      <c r="B158" s="8" t="s">
        <v>154</v>
      </c>
      <c r="C158" s="14" t="s">
        <v>166</v>
      </c>
    </row>
    <row r="159" spans="1:3" x14ac:dyDescent="0.15">
      <c r="A159" s="6">
        <v>159</v>
      </c>
      <c r="B159" s="8" t="s">
        <v>154</v>
      </c>
      <c r="C159" s="14" t="s">
        <v>167</v>
      </c>
    </row>
    <row r="160" spans="1:3" x14ac:dyDescent="0.15">
      <c r="A160" s="6">
        <v>160</v>
      </c>
      <c r="B160" s="8" t="s">
        <v>154</v>
      </c>
      <c r="C160" s="14" t="s">
        <v>168</v>
      </c>
    </row>
    <row r="161" spans="1:4" x14ac:dyDescent="0.15">
      <c r="A161" s="6">
        <v>161</v>
      </c>
      <c r="B161" s="8" t="s">
        <v>154</v>
      </c>
      <c r="C161" s="14" t="s">
        <v>35</v>
      </c>
    </row>
    <row r="162" spans="1:4" x14ac:dyDescent="0.15">
      <c r="A162" s="6">
        <v>162</v>
      </c>
      <c r="B162" s="8" t="s">
        <v>169</v>
      </c>
      <c r="C162" s="14" t="s">
        <v>170</v>
      </c>
    </row>
    <row r="163" spans="1:4" x14ac:dyDescent="0.15">
      <c r="A163" s="6">
        <v>163</v>
      </c>
      <c r="B163" s="8" t="s">
        <v>169</v>
      </c>
      <c r="C163" s="14" t="s">
        <v>171</v>
      </c>
    </row>
    <row r="164" spans="1:4" x14ac:dyDescent="0.15">
      <c r="A164" s="6">
        <v>164</v>
      </c>
      <c r="B164" s="8" t="s">
        <v>169</v>
      </c>
      <c r="C164" s="14" t="s">
        <v>172</v>
      </c>
    </row>
    <row r="165" spans="1:4" x14ac:dyDescent="0.15">
      <c r="A165" s="6">
        <v>165</v>
      </c>
      <c r="B165" s="8" t="s">
        <v>169</v>
      </c>
      <c r="C165" s="14" t="s">
        <v>35</v>
      </c>
    </row>
    <row r="166" spans="1:4" x14ac:dyDescent="0.15">
      <c r="A166" s="6">
        <v>166</v>
      </c>
      <c r="B166" s="8" t="s">
        <v>286</v>
      </c>
      <c r="C166" s="14" t="s">
        <v>174</v>
      </c>
      <c r="D166" s="14"/>
    </row>
    <row r="167" spans="1:4" x14ac:dyDescent="0.15">
      <c r="A167" s="6">
        <v>167</v>
      </c>
      <c r="B167" s="8" t="s">
        <v>286</v>
      </c>
      <c r="C167" s="14" t="s">
        <v>175</v>
      </c>
    </row>
    <row r="168" spans="1:4" x14ac:dyDescent="0.15">
      <c r="A168" s="6">
        <v>168</v>
      </c>
      <c r="B168" s="8" t="s">
        <v>286</v>
      </c>
      <c r="C168" s="14" t="s">
        <v>176</v>
      </c>
    </row>
    <row r="169" spans="1:4" x14ac:dyDescent="0.15">
      <c r="A169" s="6">
        <v>169</v>
      </c>
      <c r="B169" s="8" t="s">
        <v>286</v>
      </c>
      <c r="C169" s="14" t="s">
        <v>177</v>
      </c>
    </row>
    <row r="170" spans="1:4" x14ac:dyDescent="0.15">
      <c r="A170" s="6">
        <v>170</v>
      </c>
      <c r="B170" s="8" t="s">
        <v>286</v>
      </c>
      <c r="C170" s="14" t="s">
        <v>178</v>
      </c>
    </row>
    <row r="171" spans="1:4" x14ac:dyDescent="0.15">
      <c r="A171" s="6">
        <v>171</v>
      </c>
      <c r="B171" s="8" t="s">
        <v>286</v>
      </c>
      <c r="C171" s="14" t="s">
        <v>179</v>
      </c>
    </row>
    <row r="172" spans="1:4" x14ac:dyDescent="0.15">
      <c r="A172" s="6">
        <v>172</v>
      </c>
      <c r="B172" s="8" t="s">
        <v>286</v>
      </c>
      <c r="C172" s="14" t="s">
        <v>180</v>
      </c>
    </row>
    <row r="173" spans="1:4" x14ac:dyDescent="0.15">
      <c r="A173" s="6">
        <v>173</v>
      </c>
      <c r="B173" s="8" t="s">
        <v>286</v>
      </c>
      <c r="C173" s="14" t="s">
        <v>35</v>
      </c>
    </row>
    <row r="174" spans="1:4" x14ac:dyDescent="0.15">
      <c r="A174" s="6">
        <v>174</v>
      </c>
      <c r="B174" s="10" t="s">
        <v>287</v>
      </c>
      <c r="C174" s="14" t="s">
        <v>182</v>
      </c>
    </row>
    <row r="175" spans="1:4" x14ac:dyDescent="0.15">
      <c r="A175" s="6">
        <v>175</v>
      </c>
      <c r="B175" s="10" t="s">
        <v>287</v>
      </c>
      <c r="C175" s="14" t="s">
        <v>183</v>
      </c>
    </row>
    <row r="176" spans="1:4" x14ac:dyDescent="0.15">
      <c r="A176" s="6">
        <v>176</v>
      </c>
      <c r="B176" s="10" t="s">
        <v>287</v>
      </c>
      <c r="C176" s="14" t="s">
        <v>184</v>
      </c>
    </row>
    <row r="177" spans="1:3" x14ac:dyDescent="0.15">
      <c r="A177" s="6">
        <v>177</v>
      </c>
      <c r="B177" s="10" t="s">
        <v>287</v>
      </c>
      <c r="C177" s="14" t="s">
        <v>185</v>
      </c>
    </row>
    <row r="178" spans="1:3" x14ac:dyDescent="0.15">
      <c r="A178" s="6">
        <v>178</v>
      </c>
      <c r="B178" s="10" t="s">
        <v>287</v>
      </c>
      <c r="C178" s="14" t="s">
        <v>186</v>
      </c>
    </row>
    <row r="179" spans="1:3" x14ac:dyDescent="0.15">
      <c r="A179" s="6">
        <v>179</v>
      </c>
      <c r="B179" s="10" t="s">
        <v>287</v>
      </c>
      <c r="C179" s="14" t="s">
        <v>187</v>
      </c>
    </row>
    <row r="180" spans="1:3" x14ac:dyDescent="0.15">
      <c r="A180" s="6">
        <v>180</v>
      </c>
      <c r="B180" s="10" t="s">
        <v>287</v>
      </c>
      <c r="C180" s="14" t="s">
        <v>188</v>
      </c>
    </row>
    <row r="181" spans="1:3" x14ac:dyDescent="0.15">
      <c r="A181" s="6">
        <v>181</v>
      </c>
      <c r="B181" s="10" t="s">
        <v>287</v>
      </c>
      <c r="C181" s="14" t="s">
        <v>189</v>
      </c>
    </row>
    <row r="182" spans="1:3" x14ac:dyDescent="0.15">
      <c r="A182" s="7">
        <v>182</v>
      </c>
      <c r="B182" s="10" t="s">
        <v>287</v>
      </c>
      <c r="C182" s="17" t="s">
        <v>338</v>
      </c>
    </row>
    <row r="183" spans="1:3" x14ac:dyDescent="0.15">
      <c r="A183" s="5">
        <v>183</v>
      </c>
      <c r="B183" s="9" t="s">
        <v>190</v>
      </c>
      <c r="C183" s="19" t="s">
        <v>191</v>
      </c>
    </row>
    <row r="184" spans="1:3" x14ac:dyDescent="0.15">
      <c r="A184" s="6">
        <v>184</v>
      </c>
      <c r="B184" s="9" t="s">
        <v>190</v>
      </c>
      <c r="C184" s="14" t="s">
        <v>192</v>
      </c>
    </row>
    <row r="185" spans="1:3" x14ac:dyDescent="0.15">
      <c r="A185" s="6">
        <v>185</v>
      </c>
      <c r="B185" s="9" t="s">
        <v>190</v>
      </c>
      <c r="C185" s="14" t="s">
        <v>193</v>
      </c>
    </row>
    <row r="186" spans="1:3" x14ac:dyDescent="0.15">
      <c r="A186" s="6">
        <v>186</v>
      </c>
      <c r="B186" s="9" t="s">
        <v>190</v>
      </c>
      <c r="C186" s="14" t="s">
        <v>194</v>
      </c>
    </row>
    <row r="187" spans="1:3" x14ac:dyDescent="0.15">
      <c r="A187" s="6">
        <v>187</v>
      </c>
      <c r="B187" s="9" t="s">
        <v>190</v>
      </c>
      <c r="C187" s="14" t="s">
        <v>35</v>
      </c>
    </row>
    <row r="188" spans="1:3" x14ac:dyDescent="0.15">
      <c r="A188" s="6">
        <v>188</v>
      </c>
      <c r="B188" s="8" t="s">
        <v>288</v>
      </c>
      <c r="C188" s="14" t="s">
        <v>196</v>
      </c>
    </row>
    <row r="189" spans="1:3" x14ac:dyDescent="0.15">
      <c r="A189" s="6">
        <v>189</v>
      </c>
      <c r="B189" s="8" t="s">
        <v>288</v>
      </c>
      <c r="C189" s="14" t="s">
        <v>197</v>
      </c>
    </row>
    <row r="190" spans="1:3" x14ac:dyDescent="0.15">
      <c r="A190" s="6">
        <v>190</v>
      </c>
      <c r="B190" s="8" t="s">
        <v>288</v>
      </c>
      <c r="C190" s="14" t="s">
        <v>115</v>
      </c>
    </row>
    <row r="191" spans="1:3" x14ac:dyDescent="0.15">
      <c r="A191" s="6">
        <v>191</v>
      </c>
      <c r="B191" s="8" t="s">
        <v>288</v>
      </c>
      <c r="C191" s="14" t="s">
        <v>198</v>
      </c>
    </row>
    <row r="192" spans="1:3" x14ac:dyDescent="0.15">
      <c r="A192" s="6">
        <v>192</v>
      </c>
      <c r="B192" s="8" t="s">
        <v>288</v>
      </c>
      <c r="C192" s="14" t="s">
        <v>199</v>
      </c>
    </row>
    <row r="193" spans="1:3" x14ac:dyDescent="0.15">
      <c r="A193" s="6">
        <v>193</v>
      </c>
      <c r="B193" s="8" t="s">
        <v>288</v>
      </c>
      <c r="C193" s="14" t="s">
        <v>35</v>
      </c>
    </row>
    <row r="194" spans="1:3" x14ac:dyDescent="0.15">
      <c r="A194" s="6">
        <v>194</v>
      </c>
      <c r="B194" s="8" t="s">
        <v>200</v>
      </c>
      <c r="C194" s="14" t="s">
        <v>201</v>
      </c>
    </row>
    <row r="195" spans="1:3" x14ac:dyDescent="0.15">
      <c r="A195" s="6">
        <v>195</v>
      </c>
      <c r="B195" s="8" t="s">
        <v>200</v>
      </c>
      <c r="C195" s="14" t="s">
        <v>202</v>
      </c>
    </row>
    <row r="196" spans="1:3" x14ac:dyDescent="0.15">
      <c r="A196" s="6">
        <v>196</v>
      </c>
      <c r="B196" s="8" t="s">
        <v>200</v>
      </c>
      <c r="C196" s="14" t="s">
        <v>203</v>
      </c>
    </row>
    <row r="197" spans="1:3" x14ac:dyDescent="0.15">
      <c r="A197" s="6">
        <v>197</v>
      </c>
      <c r="B197" s="8" t="s">
        <v>200</v>
      </c>
      <c r="C197" s="14" t="s">
        <v>204</v>
      </c>
    </row>
    <row r="198" spans="1:3" x14ac:dyDescent="0.15">
      <c r="A198" s="6">
        <v>198</v>
      </c>
      <c r="B198" s="8" t="s">
        <v>200</v>
      </c>
      <c r="C198" s="18" t="s">
        <v>237</v>
      </c>
    </row>
    <row r="199" spans="1:3" x14ac:dyDescent="0.15">
      <c r="A199" s="6">
        <v>199</v>
      </c>
      <c r="B199" s="8" t="s">
        <v>200</v>
      </c>
      <c r="C199" s="14" t="s">
        <v>205</v>
      </c>
    </row>
    <row r="200" spans="1:3" x14ac:dyDescent="0.15">
      <c r="A200" s="6">
        <v>200</v>
      </c>
      <c r="B200" s="8" t="s">
        <v>200</v>
      </c>
      <c r="C200" s="14" t="s">
        <v>206</v>
      </c>
    </row>
    <row r="201" spans="1:3" x14ac:dyDescent="0.15">
      <c r="A201" s="6">
        <v>201</v>
      </c>
      <c r="B201" s="8" t="s">
        <v>200</v>
      </c>
      <c r="C201" s="14" t="s">
        <v>207</v>
      </c>
    </row>
    <row r="202" spans="1:3" x14ac:dyDescent="0.15">
      <c r="A202" s="6">
        <v>202</v>
      </c>
      <c r="B202" s="8" t="s">
        <v>200</v>
      </c>
      <c r="C202" s="14" t="s">
        <v>35</v>
      </c>
    </row>
    <row r="203" spans="1:3" x14ac:dyDescent="0.15">
      <c r="A203" s="6">
        <v>203</v>
      </c>
      <c r="B203" s="8" t="s">
        <v>208</v>
      </c>
      <c r="C203" s="14" t="s">
        <v>209</v>
      </c>
    </row>
    <row r="204" spans="1:3" x14ac:dyDescent="0.15">
      <c r="A204" s="6">
        <v>204</v>
      </c>
      <c r="B204" s="8" t="s">
        <v>208</v>
      </c>
      <c r="C204" s="14" t="s">
        <v>210</v>
      </c>
    </row>
    <row r="205" spans="1:3" x14ac:dyDescent="0.15">
      <c r="A205" s="6">
        <v>205</v>
      </c>
      <c r="B205" s="8" t="s">
        <v>208</v>
      </c>
      <c r="C205" s="14" t="s">
        <v>211</v>
      </c>
    </row>
    <row r="206" spans="1:3" x14ac:dyDescent="0.15">
      <c r="A206" s="6">
        <v>206</v>
      </c>
      <c r="B206" s="8" t="s">
        <v>208</v>
      </c>
      <c r="C206" s="14" t="s">
        <v>212</v>
      </c>
    </row>
    <row r="207" spans="1:3" x14ac:dyDescent="0.15">
      <c r="A207" s="6">
        <v>207</v>
      </c>
      <c r="B207" s="8" t="s">
        <v>208</v>
      </c>
      <c r="C207" s="14" t="s">
        <v>213</v>
      </c>
    </row>
    <row r="208" spans="1:3" x14ac:dyDescent="0.15">
      <c r="A208" s="6">
        <v>208</v>
      </c>
      <c r="B208" s="8" t="s">
        <v>208</v>
      </c>
      <c r="C208" s="14" t="s">
        <v>214</v>
      </c>
    </row>
    <row r="209" spans="1:3" x14ac:dyDescent="0.15">
      <c r="A209" s="6">
        <v>209</v>
      </c>
      <c r="B209" s="8" t="s">
        <v>208</v>
      </c>
      <c r="C209" s="14" t="s">
        <v>215</v>
      </c>
    </row>
    <row r="210" spans="1:3" x14ac:dyDescent="0.15">
      <c r="A210" s="6">
        <v>210</v>
      </c>
      <c r="B210" s="8" t="s">
        <v>208</v>
      </c>
      <c r="C210" s="14" t="s">
        <v>216</v>
      </c>
    </row>
    <row r="211" spans="1:3" x14ac:dyDescent="0.15">
      <c r="A211" s="6">
        <v>211</v>
      </c>
      <c r="B211" s="8" t="s">
        <v>208</v>
      </c>
      <c r="C211" s="14" t="s">
        <v>56</v>
      </c>
    </row>
    <row r="212" spans="1:3" x14ac:dyDescent="0.15">
      <c r="A212" s="6">
        <v>212</v>
      </c>
      <c r="B212" s="8" t="s">
        <v>208</v>
      </c>
      <c r="C212" s="14" t="s">
        <v>66</v>
      </c>
    </row>
    <row r="213" spans="1:3" x14ac:dyDescent="0.15">
      <c r="A213" s="6">
        <v>213</v>
      </c>
      <c r="B213" s="8" t="s">
        <v>208</v>
      </c>
      <c r="C213" s="14" t="s">
        <v>217</v>
      </c>
    </row>
    <row r="214" spans="1:3" x14ac:dyDescent="0.15">
      <c r="A214" s="6">
        <v>214</v>
      </c>
      <c r="B214" s="8" t="s">
        <v>208</v>
      </c>
      <c r="C214" s="14" t="s">
        <v>35</v>
      </c>
    </row>
    <row r="215" spans="1:3" x14ac:dyDescent="0.15">
      <c r="A215" s="6">
        <v>215</v>
      </c>
      <c r="B215" s="8" t="s">
        <v>218</v>
      </c>
      <c r="C215" s="14" t="s">
        <v>219</v>
      </c>
    </row>
    <row r="216" spans="1:3" x14ac:dyDescent="0.15">
      <c r="A216" s="6">
        <v>216</v>
      </c>
      <c r="B216" s="8" t="s">
        <v>218</v>
      </c>
      <c r="C216" s="14" t="s">
        <v>220</v>
      </c>
    </row>
    <row r="217" spans="1:3" x14ac:dyDescent="0.15">
      <c r="A217" s="6">
        <v>217</v>
      </c>
      <c r="B217" s="8" t="s">
        <v>218</v>
      </c>
      <c r="C217" s="14" t="s">
        <v>221</v>
      </c>
    </row>
    <row r="218" spans="1:3" x14ac:dyDescent="0.15">
      <c r="A218" s="6">
        <v>218</v>
      </c>
      <c r="B218" s="8" t="s">
        <v>218</v>
      </c>
      <c r="C218" s="14" t="s">
        <v>222</v>
      </c>
    </row>
    <row r="219" spans="1:3" x14ac:dyDescent="0.15">
      <c r="A219" s="6">
        <v>219</v>
      </c>
      <c r="B219" s="8" t="s">
        <v>218</v>
      </c>
      <c r="C219" s="14" t="s">
        <v>223</v>
      </c>
    </row>
    <row r="220" spans="1:3" x14ac:dyDescent="0.15">
      <c r="A220" s="6">
        <v>220</v>
      </c>
      <c r="B220" s="8" t="s">
        <v>218</v>
      </c>
      <c r="C220" s="14" t="s">
        <v>224</v>
      </c>
    </row>
    <row r="221" spans="1:3" x14ac:dyDescent="0.15">
      <c r="A221" s="6">
        <v>221</v>
      </c>
      <c r="B221" s="8" t="s">
        <v>218</v>
      </c>
      <c r="C221" s="14" t="s">
        <v>225</v>
      </c>
    </row>
    <row r="222" spans="1:3" x14ac:dyDescent="0.15">
      <c r="A222" s="6">
        <v>222</v>
      </c>
      <c r="B222" s="8" t="s">
        <v>218</v>
      </c>
      <c r="C222" s="14" t="s">
        <v>226</v>
      </c>
    </row>
    <row r="223" spans="1:3" x14ac:dyDescent="0.15">
      <c r="A223" s="6">
        <v>223</v>
      </c>
      <c r="B223" s="8" t="s">
        <v>218</v>
      </c>
      <c r="C223" s="14" t="s">
        <v>35</v>
      </c>
    </row>
    <row r="224" spans="1:3" x14ac:dyDescent="0.15">
      <c r="A224" s="6">
        <v>224</v>
      </c>
      <c r="B224" s="8" t="s">
        <v>289</v>
      </c>
      <c r="C224" s="14" t="s">
        <v>239</v>
      </c>
    </row>
    <row r="225" spans="1:3" x14ac:dyDescent="0.15">
      <c r="A225" s="6">
        <v>225</v>
      </c>
      <c r="B225" s="8" t="s">
        <v>289</v>
      </c>
      <c r="C225" s="14" t="s">
        <v>228</v>
      </c>
    </row>
    <row r="226" spans="1:3" x14ac:dyDescent="0.15">
      <c r="A226" s="6">
        <v>226</v>
      </c>
      <c r="B226" s="8" t="s">
        <v>289</v>
      </c>
      <c r="C226" s="14" t="s">
        <v>229</v>
      </c>
    </row>
    <row r="227" spans="1:3" x14ac:dyDescent="0.15">
      <c r="A227" s="6">
        <v>227</v>
      </c>
      <c r="B227" s="8" t="s">
        <v>289</v>
      </c>
      <c r="C227" s="14" t="s">
        <v>230</v>
      </c>
    </row>
    <row r="228" spans="1:3" x14ac:dyDescent="0.15">
      <c r="A228" s="6">
        <v>228</v>
      </c>
      <c r="B228" s="8" t="s">
        <v>289</v>
      </c>
      <c r="C228" s="14" t="s">
        <v>231</v>
      </c>
    </row>
    <row r="229" spans="1:3" x14ac:dyDescent="0.15">
      <c r="A229" s="6">
        <v>229</v>
      </c>
      <c r="B229" s="8" t="s">
        <v>289</v>
      </c>
      <c r="C229" s="14" t="s">
        <v>232</v>
      </c>
    </row>
    <row r="230" spans="1:3" x14ac:dyDescent="0.15">
      <c r="A230" s="6">
        <v>230</v>
      </c>
      <c r="B230" s="8" t="s">
        <v>289</v>
      </c>
      <c r="C230" s="14" t="s">
        <v>233</v>
      </c>
    </row>
    <row r="231" spans="1:3" x14ac:dyDescent="0.15">
      <c r="A231" s="6">
        <v>231</v>
      </c>
      <c r="B231" s="8" t="s">
        <v>289</v>
      </c>
      <c r="C231" s="14" t="s">
        <v>234</v>
      </c>
    </row>
    <row r="232" spans="1:3" x14ac:dyDescent="0.15">
      <c r="A232" s="6">
        <v>232</v>
      </c>
      <c r="B232" s="8" t="s">
        <v>289</v>
      </c>
      <c r="C232" s="14" t="s">
        <v>235</v>
      </c>
    </row>
    <row r="233" spans="1:3" x14ac:dyDescent="0.15">
      <c r="A233" s="6">
        <v>233</v>
      </c>
      <c r="B233" s="8" t="s">
        <v>289</v>
      </c>
      <c r="C233" s="14" t="s">
        <v>35</v>
      </c>
    </row>
    <row r="234" spans="1:3" x14ac:dyDescent="0.15">
      <c r="A234" s="6">
        <v>234</v>
      </c>
      <c r="B234" s="8" t="s">
        <v>35</v>
      </c>
      <c r="C234" s="14" t="s">
        <v>236</v>
      </c>
    </row>
    <row r="235" spans="1:3" x14ac:dyDescent="0.15">
      <c r="A235" s="7">
        <v>235</v>
      </c>
      <c r="B235" s="8" t="s">
        <v>35</v>
      </c>
      <c r="C235" s="17" t="s">
        <v>35</v>
      </c>
    </row>
    <row r="247" spans="1:1" x14ac:dyDescent="0.15">
      <c r="A247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48" spans="1:1" x14ac:dyDescent="0.15">
      <c r="A248" t="str">
        <f>"@神奈川県@和歌山県@鹿児島県@"</f>
        <v>@神奈川県@和歌山県@鹿児島県@</v>
      </c>
    </row>
    <row r="250" spans="1:1" x14ac:dyDescent="0.15">
      <c r="A250" t="s">
        <v>325</v>
      </c>
    </row>
  </sheetData>
  <sheetProtection algorithmName="SHA-512" hashValue="fBcDbdk3oSzikhPLWsk4mpk+acXTpHqpJHvxupjQA2lw2oJiIh3wwSdPbW2bqwUMnK1gy3le2rYXLViMNm/bMg==" saltValue="yB7nodzuJQDZxkPIge7SHQ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希望</vt:lpstr>
      <vt:lpstr>業種</vt:lpstr>
      <vt:lpstr>都道府県3</vt:lpstr>
      <vt:lpstr>都道府県4</vt:lpstr>
      <vt:lpstr>日付例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2019-09-18T02:15:45Z</cp:lastPrinted>
  <dcterms:created xsi:type="dcterms:W3CDTF">2018-07-20T07:50:20Z</dcterms:created>
  <dcterms:modified xsi:type="dcterms:W3CDTF">2023-10-31T04:59:59Z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c4a3b3de-03e0-46ea-82fe-4c6ed133ff2a</vt:lpwstr>
  </property>
</Properties>
</file>