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mc:AlternateContent xmlns:mc="http://schemas.openxmlformats.org/markup-compatibility/2006">
    <mc:Choice Requires="x15">
      <x15ac:absPath xmlns:x15ac="http://schemas.microsoft.com/office/spreadsheetml/2010/11/ac" url="d:\git\bid_entry\07申請書\doc\ver7\reg_common\"/>
    </mc:Choice>
  </mc:AlternateContent>
  <xr:revisionPtr revIDLastSave="0" documentId="13_ncr:1_{7D96699A-0B8F-44E4-955F-D6C8D1600E0D}" xr6:coauthVersionLast="47" xr6:coauthVersionMax="47" xr10:uidLastSave="{00000000-0000-0000-0000-000000000000}"/>
  <workbookProtection workbookAlgorithmName="SHA-512" workbookHashValue="JUAETjCMQY2viA6Ac6a7LNDEZqV8HmIPwzKBFdy/dNs5Sf0Uk96/n139xJ0X0IJ2rvCZzojoEvgnbkkA8WFx+Q==" workbookSaltValue="rMD0VMnDFEbosNUJRZ7fsw==" workbookSpinCount="100000" lockStructure="1"/>
  <bookViews>
    <workbookView xWindow="8190" yWindow="345" windowWidth="19335" windowHeight="15000" xr2:uid="{00000000-000D-0000-FFFF-FFFF00000000}"/>
  </bookViews>
  <sheets>
    <sheet name="入力シート" sheetId="7" r:id="rId1"/>
    <sheet name="settings" sheetId="8" state="hidden" r:id="rId2"/>
  </sheets>
  <definedNames>
    <definedName name="_xlnm.Print_Titles" localSheetId="0">入力シート!$1:$1</definedName>
    <definedName name="希望">入力シート!$A$245</definedName>
    <definedName name="都道府県3">settings!$A$1</definedName>
    <definedName name="都道府県4">settings!$A$2</definedName>
    <definedName name="日付例">settings!$A$4</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308" i="7" l="1"/>
  <c r="A307" i="7"/>
  <c r="A306" i="7"/>
  <c r="A305" i="7"/>
  <c r="A304" i="7"/>
  <c r="A303" i="7"/>
  <c r="A302" i="7"/>
  <c r="A301" i="7"/>
  <c r="A300" i="7"/>
  <c r="A299" i="7"/>
  <c r="A298" i="7"/>
  <c r="A297" i="7"/>
  <c r="A289" i="7"/>
  <c r="A288" i="7"/>
  <c r="A287" i="7"/>
  <c r="A286" i="7"/>
  <c r="A284" i="7"/>
  <c r="A283" i="7"/>
  <c r="A282" i="7"/>
  <c r="A281" i="7"/>
  <c r="A280" i="7"/>
  <c r="A279" i="7"/>
  <c r="A278" i="7"/>
  <c r="A277" i="7"/>
  <c r="A276" i="7"/>
  <c r="A275" i="7"/>
  <c r="A274" i="7"/>
  <c r="A273" i="7"/>
  <c r="A272" i="7"/>
  <c r="A271" i="7"/>
  <c r="A270" i="7"/>
  <c r="A269" i="7"/>
  <c r="A268" i="7"/>
  <c r="A267" i="7"/>
  <c r="A266" i="7"/>
  <c r="A265" i="7"/>
  <c r="A264" i="7"/>
  <c r="A263" i="7"/>
  <c r="A262" i="7"/>
  <c r="A261" i="7"/>
  <c r="A260" i="7"/>
  <c r="A259" i="7"/>
  <c r="A258" i="7"/>
  <c r="A257" i="7"/>
  <c r="A256" i="7"/>
  <c r="A255" i="7"/>
  <c r="A254" i="7"/>
  <c r="A253" i="7"/>
  <c r="A252" i="7"/>
  <c r="A251" i="7"/>
  <c r="A250" i="7"/>
  <c r="A249" i="7"/>
  <c r="A248" i="7"/>
  <c r="A247" i="7"/>
  <c r="A246" i="7"/>
  <c r="A245" i="7"/>
  <c r="A169" i="7"/>
  <c r="A161" i="7"/>
  <c r="A159" i="7"/>
  <c r="A157" i="7"/>
  <c r="A153" i="7"/>
  <c r="A151" i="7"/>
  <c r="A149" i="7"/>
  <c r="A120" i="7"/>
  <c r="A118" i="7"/>
  <c r="A87" i="7"/>
  <c r="A85" i="7"/>
  <c r="A83" i="7"/>
  <c r="A81" i="7"/>
  <c r="A79" i="7"/>
  <c r="A77" i="7"/>
  <c r="A75" i="7"/>
  <c r="A73" i="7"/>
  <c r="A71" i="7"/>
  <c r="A69" i="7"/>
  <c r="A63" i="7"/>
  <c r="A40" i="7"/>
  <c r="A36" i="7"/>
  <c r="A34" i="7"/>
  <c r="A32" i="7"/>
  <c r="A30" i="7"/>
  <c r="A28" i="7"/>
  <c r="A26" i="7"/>
  <c r="A24" i="7"/>
  <c r="A22" i="7"/>
  <c r="A20" i="7"/>
  <c r="AA306" i="7"/>
  <c r="X248" i="7"/>
  <c r="X247" i="7"/>
  <c r="D247" i="7"/>
  <c r="D248" i="7" s="1"/>
  <c r="D249" i="7" s="1"/>
  <c r="D250" i="7" s="1"/>
  <c r="D251" i="7" s="1"/>
  <c r="D252" i="7" s="1"/>
  <c r="D253" i="7" s="1"/>
  <c r="D254" i="7" s="1"/>
  <c r="D255" i="7" s="1"/>
  <c r="D256" i="7" s="1"/>
  <c r="D257" i="7" s="1"/>
  <c r="D258" i="7" s="1"/>
  <c r="D259" i="7" s="1"/>
  <c r="D260" i="7" s="1"/>
  <c r="D261" i="7" s="1"/>
  <c r="D262" i="7" s="1"/>
  <c r="D263" i="7" s="1"/>
  <c r="D264" i="7" s="1"/>
  <c r="D265" i="7" s="1"/>
  <c r="D266" i="7" s="1"/>
  <c r="D267" i="7" s="1"/>
  <c r="D268" i="7" s="1"/>
  <c r="D269" i="7" s="1"/>
  <c r="D270" i="7" s="1"/>
  <c r="D271" i="7" s="1"/>
  <c r="D272" i="7" s="1"/>
  <c r="D273" i="7" s="1"/>
  <c r="D274" i="7" s="1"/>
  <c r="D275" i="7" s="1"/>
  <c r="D276" i="7" s="1"/>
  <c r="D277" i="7" s="1"/>
  <c r="D278" i="7" s="1"/>
  <c r="D279" i="7" s="1"/>
  <c r="D280" i="7" s="1"/>
  <c r="D281" i="7" s="1"/>
  <c r="D282" i="7" s="1"/>
  <c r="D283" i="7" s="1"/>
  <c r="D284" i="7" s="1"/>
  <c r="D285" i="7" s="1"/>
  <c r="D286" i="7" s="1"/>
  <c r="D287" i="7" s="1"/>
  <c r="D288" i="7" s="1"/>
  <c r="D289" i="7" s="1"/>
  <c r="D290" i="7" s="1"/>
  <c r="D291" i="7" s="1"/>
  <c r="D292" i="7" s="1"/>
  <c r="D293" i="7" s="1"/>
  <c r="D294" i="7" s="1"/>
  <c r="D295" i="7" s="1"/>
  <c r="D296" i="7" s="1"/>
  <c r="D297" i="7" s="1"/>
  <c r="D298" i="7" s="1"/>
  <c r="D299" i="7" s="1"/>
  <c r="D300" i="7" s="1"/>
  <c r="D301" i="7" s="1"/>
  <c r="D302" i="7" s="1"/>
  <c r="D303" i="7" s="1"/>
  <c r="D304" i="7" s="1"/>
  <c r="D305" i="7" s="1"/>
  <c r="D306" i="7" s="1"/>
  <c r="D307" i="7" s="1"/>
  <c r="D308" i="7" s="1"/>
  <c r="D309" i="7" s="1"/>
  <c r="D310" i="7" s="1"/>
  <c r="D311" i="7" s="1"/>
  <c r="D312" i="7" s="1"/>
  <c r="D313" i="7" s="1"/>
  <c r="D314" i="7" s="1"/>
  <c r="D315" i="7" s="1"/>
  <c r="D316" i="7" s="1"/>
  <c r="D317" i="7" s="1"/>
  <c r="D318" i="7" s="1"/>
  <c r="X246" i="7"/>
  <c r="S245" i="7"/>
  <c r="D188" i="7"/>
  <c r="D189" i="7" s="1"/>
  <c r="D190" i="7" s="1"/>
  <c r="D191" i="7" s="1"/>
  <c r="D192" i="7" s="1"/>
  <c r="D193" i="7" s="1"/>
  <c r="D194" i="7" s="1"/>
  <c r="D195" i="7" s="1"/>
  <c r="D196" i="7" s="1"/>
  <c r="D197" i="7" s="1"/>
  <c r="D198" i="7" s="1"/>
  <c r="D199" i="7" s="1"/>
  <c r="D200" i="7" s="1"/>
  <c r="D201" i="7" s="1"/>
  <c r="D202" i="7" s="1"/>
  <c r="D203" i="7" s="1"/>
  <c r="D204" i="7" s="1"/>
  <c r="D205" i="7" s="1"/>
  <c r="D206" i="7" s="1"/>
  <c r="D207" i="7" s="1"/>
  <c r="D208" i="7" s="1"/>
  <c r="D209" i="7" s="1"/>
  <c r="D210" i="7" s="1"/>
  <c r="D211" i="7" s="1"/>
  <c r="D212" i="7" s="1"/>
  <c r="D213" i="7" s="1"/>
  <c r="D214" i="7" s="1"/>
  <c r="D215" i="7" s="1"/>
  <c r="D216" i="7" s="1"/>
  <c r="D217" i="7" s="1"/>
  <c r="D218" i="7" s="1"/>
  <c r="D219" i="7" s="1"/>
  <c r="D220" i="7" s="1"/>
  <c r="D221" i="7" s="1"/>
  <c r="D222" i="7" s="1"/>
  <c r="D223" i="7" s="1"/>
  <c r="D224" i="7" s="1"/>
  <c r="D225" i="7" s="1"/>
  <c r="D226" i="7" s="1"/>
  <c r="D227" i="7" s="1"/>
  <c r="D228" i="7" s="1"/>
  <c r="D229" i="7" s="1"/>
  <c r="D230" i="7" s="1"/>
  <c r="D231" i="7" s="1"/>
  <c r="D232" i="7" s="1"/>
  <c r="E179" i="7"/>
  <c r="S178" i="7"/>
  <c r="P178" i="7"/>
  <c r="L178" i="7"/>
  <c r="D173" i="7"/>
  <c r="D174" i="7" s="1"/>
  <c r="D175" i="7" s="1"/>
  <c r="D176" i="7" s="1"/>
  <c r="D177" i="7" s="1"/>
  <c r="AA249" i="7" l="1"/>
  <c r="AA246" i="7"/>
  <c r="A2" i="8"/>
  <c r="A1" i="8"/>
</calcChain>
</file>

<file path=xl/sharedStrings.xml><?xml version="1.0" encoding="utf-8"?>
<sst xmlns="http://schemas.openxmlformats.org/spreadsheetml/2006/main" count="295" uniqueCount="217">
  <si>
    <t>郵便番号</t>
    <rPh sb="0" eb="4">
      <t>ユウビンバンゴウ</t>
    </rPh>
    <phoneticPr fontId="6"/>
  </si>
  <si>
    <t>所在地</t>
    <rPh sb="0" eb="3">
      <t>ショザイチ</t>
    </rPh>
    <phoneticPr fontId="6"/>
  </si>
  <si>
    <t>商号又は名称カナ</t>
    <rPh sb="0" eb="2">
      <t>ショウゴウ</t>
    </rPh>
    <rPh sb="2" eb="3">
      <t>マタ</t>
    </rPh>
    <rPh sb="4" eb="6">
      <t>メイショウ</t>
    </rPh>
    <phoneticPr fontId="6"/>
  </si>
  <si>
    <t>商号又は名称</t>
    <rPh sb="0" eb="2">
      <t>ショウゴウ</t>
    </rPh>
    <rPh sb="2" eb="3">
      <t>マタ</t>
    </rPh>
    <rPh sb="4" eb="6">
      <t>メイショウ</t>
    </rPh>
    <phoneticPr fontId="6"/>
  </si>
  <si>
    <t>代表者氏名カナ</t>
    <rPh sb="0" eb="3">
      <t>ダイヒョウシャ</t>
    </rPh>
    <rPh sb="3" eb="5">
      <t>シメイ</t>
    </rPh>
    <phoneticPr fontId="6"/>
  </si>
  <si>
    <t>代表者氏名</t>
    <rPh sb="0" eb="3">
      <t>ダイヒョウシャ</t>
    </rPh>
    <rPh sb="3" eb="5">
      <t>シメイ</t>
    </rPh>
    <phoneticPr fontId="6"/>
  </si>
  <si>
    <t>電話番号</t>
    <rPh sb="0" eb="2">
      <t>デンワ</t>
    </rPh>
    <rPh sb="2" eb="4">
      <t>バンゴウ</t>
    </rPh>
    <phoneticPr fontId="6"/>
  </si>
  <si>
    <t>ＦＡＸ番号</t>
    <rPh sb="3" eb="5">
      <t>バンゴウ</t>
    </rPh>
    <phoneticPr fontId="6"/>
  </si>
  <si>
    <t>担当者部署</t>
    <rPh sb="0" eb="3">
      <t>タントウシャ</t>
    </rPh>
    <rPh sb="3" eb="5">
      <t>ブショ</t>
    </rPh>
    <phoneticPr fontId="6"/>
  </si>
  <si>
    <t>E-mailアドレス</t>
    <phoneticPr fontId="6"/>
  </si>
  <si>
    <t>全角カタカナで入力してください。姓と名は１文字分空けてください。</t>
    <phoneticPr fontId="5"/>
  </si>
  <si>
    <t>姓と名は１文字分空けてください。</t>
    <phoneticPr fontId="5"/>
  </si>
  <si>
    <t>衛生</t>
  </si>
  <si>
    <t>電気</t>
  </si>
  <si>
    <t>建築積算</t>
  </si>
  <si>
    <t>交通量調査</t>
  </si>
  <si>
    <t>経済調査</t>
  </si>
  <si>
    <t>施工管理</t>
  </si>
  <si>
    <t>電気電子</t>
    <phoneticPr fontId="6"/>
  </si>
  <si>
    <t>暖冷房</t>
    <rPh sb="0" eb="1">
      <t>ダン</t>
    </rPh>
    <rPh sb="1" eb="3">
      <t>レイボウ</t>
    </rPh>
    <phoneticPr fontId="6"/>
  </si>
  <si>
    <t>保有していない場合は、入力する必要はありません。</t>
    <rPh sb="0" eb="2">
      <t>ホユウ</t>
    </rPh>
    <rPh sb="7" eb="9">
      <t>バアイ</t>
    </rPh>
    <rPh sb="11" eb="13">
      <t>ニュウリョク</t>
    </rPh>
    <rPh sb="15" eb="17">
      <t>ヒツヨウ</t>
    </rPh>
    <phoneticPr fontId="5"/>
  </si>
  <si>
    <t>担当者氏名</t>
    <rPh sb="0" eb="3">
      <t>タントウシャ</t>
    </rPh>
    <rPh sb="3" eb="5">
      <t>シメイ</t>
    </rPh>
    <phoneticPr fontId="6"/>
  </si>
  <si>
    <t>担当者氏名カナ</t>
    <rPh sb="0" eb="3">
      <t>タントウシャ</t>
    </rPh>
    <rPh sb="3" eb="5">
      <t>シメイ</t>
    </rPh>
    <phoneticPr fontId="6"/>
  </si>
  <si>
    <t>人</t>
    <rPh sb="0" eb="1">
      <t>ニン</t>
    </rPh>
    <phoneticPr fontId="5"/>
  </si>
  <si>
    <t>代表者役職</t>
    <rPh sb="0" eb="3">
      <t>ダイヒョウシャ</t>
    </rPh>
    <rPh sb="3" eb="5">
      <t>ヤクショク</t>
    </rPh>
    <phoneticPr fontId="6"/>
  </si>
  <si>
    <t>正式名称で入力してください。個人の場合は「代表者」と入力してください。</t>
    <rPh sb="5" eb="7">
      <t>ニュウリョク</t>
    </rPh>
    <rPh sb="26" eb="28">
      <t>ニュウリョク</t>
    </rPh>
    <phoneticPr fontId="5"/>
  </si>
  <si>
    <r>
      <t xml:space="preserve">測
量
</t>
    </r>
    <r>
      <rPr>
        <sz val="11"/>
        <color rgb="FFFF0000"/>
        <rFont val="ＭＳ ゴシック"/>
        <family val="3"/>
        <charset val="128"/>
      </rPr>
      <t>*1</t>
    </r>
    <rPh sb="0" eb="1">
      <t>ハカ</t>
    </rPh>
    <rPh sb="2" eb="3">
      <t>リョウ</t>
    </rPh>
    <phoneticPr fontId="6"/>
  </si>
  <si>
    <t xml:space="preserve"> エクセルの計算方法は「自動」に設定してください。</t>
    <rPh sb="6" eb="8">
      <t>ケイサン</t>
    </rPh>
    <rPh sb="8" eb="10">
      <t>ホウホウ</t>
    </rPh>
    <rPh sb="12" eb="14">
      <t>ジドウ</t>
    </rPh>
    <rPh sb="16" eb="18">
      <t>セッテイ</t>
    </rPh>
    <phoneticPr fontId="5"/>
  </si>
  <si>
    <t xml:space="preserve"> 行の追加、削除、シートの変更などはできません。</t>
    <rPh sb="1" eb="2">
      <t>ギョウ</t>
    </rPh>
    <rPh sb="3" eb="5">
      <t>ツイカ</t>
    </rPh>
    <rPh sb="6" eb="8">
      <t>サクジョ</t>
    </rPh>
    <rPh sb="13" eb="15">
      <t>ヘンコウ</t>
    </rPh>
    <phoneticPr fontId="5"/>
  </si>
  <si>
    <t>都道府県から入力してください。</t>
    <phoneticPr fontId="5"/>
  </si>
  <si>
    <t>都道府県から入力してください。</t>
    <rPh sb="0" eb="4">
      <t>トドウフケン</t>
    </rPh>
    <rPh sb="6" eb="8">
      <t>ニュウリョク</t>
    </rPh>
    <phoneticPr fontId="5"/>
  </si>
  <si>
    <t>C.担当者情報</t>
    <rPh sb="2" eb="5">
      <t>タントウシャ</t>
    </rPh>
    <rPh sb="5" eb="7">
      <t>ジョウホウ</t>
    </rPh>
    <phoneticPr fontId="5"/>
  </si>
  <si>
    <t>その他</t>
    <rPh sb="2" eb="3">
      <t>タ</t>
    </rPh>
    <phoneticPr fontId="6"/>
  </si>
  <si>
    <t>項目名</t>
    <rPh sb="0" eb="2">
      <t>コウモク</t>
    </rPh>
    <rPh sb="2" eb="3">
      <t>メイ</t>
    </rPh>
    <phoneticPr fontId="6"/>
  </si>
  <si>
    <t>不動産鑑定士</t>
  </si>
  <si>
    <t>地質</t>
    <phoneticPr fontId="6"/>
  </si>
  <si>
    <t>農業土木</t>
    <phoneticPr fontId="6"/>
  </si>
  <si>
    <t>森林土木</t>
    <phoneticPr fontId="6"/>
  </si>
  <si>
    <t>水産土木</t>
    <phoneticPr fontId="6"/>
  </si>
  <si>
    <t>電力土木</t>
    <phoneticPr fontId="6"/>
  </si>
  <si>
    <t>道路</t>
    <phoneticPr fontId="6"/>
  </si>
  <si>
    <t>鉄道</t>
    <phoneticPr fontId="6"/>
  </si>
  <si>
    <t>下水道</t>
    <phoneticPr fontId="6"/>
  </si>
  <si>
    <t>構造設計一級建築士</t>
  </si>
  <si>
    <t>設備設計一級建築士</t>
  </si>
  <si>
    <t>一級建築士</t>
  </si>
  <si>
    <t>二級建築士</t>
  </si>
  <si>
    <t>建築設備士</t>
  </si>
  <si>
    <t>建築積算士（建築積算資格者）</t>
  </si>
  <si>
    <t>一級土木施工管理技士</t>
  </si>
  <si>
    <t>二級土木施工管理技士</t>
  </si>
  <si>
    <t>測量士</t>
  </si>
  <si>
    <t>測量士補</t>
  </si>
  <si>
    <t>環境計量士</t>
  </si>
  <si>
    <t>技術士</t>
    <rPh sb="0" eb="2">
      <t>ギジュツ</t>
    </rPh>
    <rPh sb="2" eb="3">
      <t>シ</t>
    </rPh>
    <phoneticPr fontId="5"/>
  </si>
  <si>
    <t>第一種電気主任技術者</t>
    <rPh sb="0" eb="1">
      <t>ダイ</t>
    </rPh>
    <rPh sb="2" eb="3">
      <t>シュ</t>
    </rPh>
    <rPh sb="3" eb="5">
      <t>デンキ</t>
    </rPh>
    <rPh sb="5" eb="7">
      <t>シュニン</t>
    </rPh>
    <rPh sb="7" eb="9">
      <t>ギジュツ</t>
    </rPh>
    <rPh sb="9" eb="10">
      <t>シャ</t>
    </rPh>
    <phoneticPr fontId="8"/>
  </si>
  <si>
    <t>伝送交換主任技術者</t>
    <rPh sb="0" eb="2">
      <t>デンソウ</t>
    </rPh>
    <rPh sb="2" eb="4">
      <t>コウカン</t>
    </rPh>
    <rPh sb="4" eb="6">
      <t>シュニン</t>
    </rPh>
    <rPh sb="6" eb="8">
      <t>ギジュツ</t>
    </rPh>
    <rPh sb="8" eb="9">
      <t>シャ</t>
    </rPh>
    <phoneticPr fontId="8"/>
  </si>
  <si>
    <t>線路主任技術者</t>
    <rPh sb="0" eb="2">
      <t>センロ</t>
    </rPh>
    <rPh sb="2" eb="4">
      <t>シュニン</t>
    </rPh>
    <rPh sb="4" eb="7">
      <t>ギジュツシャ</t>
    </rPh>
    <phoneticPr fontId="8"/>
  </si>
  <si>
    <t>地質調査技士</t>
    <rPh sb="0" eb="2">
      <t>チシツ</t>
    </rPh>
    <rPh sb="2" eb="4">
      <t>チョウサ</t>
    </rPh>
    <rPh sb="4" eb="6">
      <t>ギシ</t>
    </rPh>
    <phoneticPr fontId="8"/>
  </si>
  <si>
    <t>補償業務管理士</t>
    <rPh sb="0" eb="2">
      <t>ホショウ</t>
    </rPh>
    <rPh sb="2" eb="4">
      <t>ギョウム</t>
    </rPh>
    <rPh sb="4" eb="7">
      <t>カンリシ</t>
    </rPh>
    <phoneticPr fontId="8"/>
  </si>
  <si>
    <t>公共用地経験者</t>
    <rPh sb="0" eb="2">
      <t>コウキョウ</t>
    </rPh>
    <rPh sb="2" eb="4">
      <t>ヨウチ</t>
    </rPh>
    <rPh sb="4" eb="7">
      <t>ケイケンシャ</t>
    </rPh>
    <phoneticPr fontId="8"/>
  </si>
  <si>
    <t>司法書士</t>
    <rPh sb="0" eb="2">
      <t>シホウ</t>
    </rPh>
    <rPh sb="2" eb="4">
      <t>ショシ</t>
    </rPh>
    <phoneticPr fontId="8"/>
  </si>
  <si>
    <t>テクリスの企業ID</t>
    <rPh sb="5" eb="7">
      <t>キギョウ</t>
    </rPh>
    <phoneticPr fontId="5"/>
  </si>
  <si>
    <t>PUBDISの会社コード</t>
    <rPh sb="7" eb="9">
      <t>カイシャ</t>
    </rPh>
    <phoneticPr fontId="5"/>
  </si>
  <si>
    <t>希望</t>
    <rPh sb="0" eb="2">
      <t>キボウ</t>
    </rPh>
    <phoneticPr fontId="5"/>
  </si>
  <si>
    <t>登録事業名</t>
    <rPh sb="0" eb="2">
      <t>トウロク</t>
    </rPh>
    <rPh sb="2" eb="4">
      <t>ジギョウ</t>
    </rPh>
    <rPh sb="4" eb="5">
      <t>メイ</t>
    </rPh>
    <phoneticPr fontId="5"/>
  </si>
  <si>
    <t>測量一般</t>
    <phoneticPr fontId="6"/>
  </si>
  <si>
    <t>測量業者</t>
    <rPh sb="0" eb="2">
      <t>ソクリョウ</t>
    </rPh>
    <rPh sb="2" eb="4">
      <t>ギョウシャ</t>
    </rPh>
    <phoneticPr fontId="5"/>
  </si>
  <si>
    <t>地図の調整</t>
    <phoneticPr fontId="6"/>
  </si>
  <si>
    <t>航空測量</t>
    <phoneticPr fontId="6"/>
  </si>
  <si>
    <t>建築士事務所</t>
    <rPh sb="0" eb="2">
      <t>ケンチク</t>
    </rPh>
    <rPh sb="2" eb="3">
      <t>シ</t>
    </rPh>
    <rPh sb="3" eb="5">
      <t>ジム</t>
    </rPh>
    <rPh sb="5" eb="6">
      <t>ショ</t>
    </rPh>
    <phoneticPr fontId="5"/>
  </si>
  <si>
    <t>機械積算</t>
    <rPh sb="0" eb="2">
      <t>キカイ</t>
    </rPh>
    <phoneticPr fontId="14"/>
  </si>
  <si>
    <t>電気積算</t>
    <phoneticPr fontId="6"/>
  </si>
  <si>
    <t>調査</t>
    <phoneticPr fontId="6"/>
  </si>
  <si>
    <t>耐震診断</t>
    <rPh sb="0" eb="2">
      <t>タイシン</t>
    </rPh>
    <rPh sb="2" eb="4">
      <t>シンダン</t>
    </rPh>
    <phoneticPr fontId="5"/>
  </si>
  <si>
    <t>地区計画及び地域計画</t>
    <rPh sb="0" eb="2">
      <t>チク</t>
    </rPh>
    <rPh sb="2" eb="4">
      <t>ケイカク</t>
    </rPh>
    <rPh sb="4" eb="5">
      <t>オヨ</t>
    </rPh>
    <rPh sb="6" eb="8">
      <t>チイキ</t>
    </rPh>
    <rPh sb="8" eb="10">
      <t>ケイカク</t>
    </rPh>
    <phoneticPr fontId="5"/>
  </si>
  <si>
    <t>建設コンサルタント</t>
    <rPh sb="0" eb="2">
      <t>ケンセツ</t>
    </rPh>
    <phoneticPr fontId="5"/>
  </si>
  <si>
    <t>環境調査</t>
  </si>
  <si>
    <t>分析・解析</t>
    <rPh sb="0" eb="2">
      <t>ブンセキ</t>
    </rPh>
    <rPh sb="3" eb="5">
      <t>カイセキ</t>
    </rPh>
    <phoneticPr fontId="4"/>
  </si>
  <si>
    <t>宅地造成</t>
    <phoneticPr fontId="4"/>
  </si>
  <si>
    <t>電算関係</t>
    <phoneticPr fontId="4"/>
  </si>
  <si>
    <t>計算業務</t>
    <rPh sb="2" eb="4">
      <t>ギョウム</t>
    </rPh>
    <phoneticPr fontId="4"/>
  </si>
  <si>
    <t>資料等整理</t>
    <phoneticPr fontId="4"/>
  </si>
  <si>
    <t>地質調査業者</t>
    <rPh sb="0" eb="2">
      <t>チシツ</t>
    </rPh>
    <rPh sb="2" eb="4">
      <t>チョウサ</t>
    </rPh>
    <rPh sb="4" eb="6">
      <t>ギョウシャ</t>
    </rPh>
    <phoneticPr fontId="5"/>
  </si>
  <si>
    <t>補償コンサルタント</t>
    <rPh sb="0" eb="2">
      <t>ホショウ</t>
    </rPh>
    <phoneticPr fontId="5"/>
  </si>
  <si>
    <t>不動産鑑定業者</t>
    <rPh sb="0" eb="3">
      <t>フドウサン</t>
    </rPh>
    <rPh sb="3" eb="5">
      <t>カンテイ</t>
    </rPh>
    <rPh sb="5" eb="7">
      <t>ギョウシャ</t>
    </rPh>
    <phoneticPr fontId="5"/>
  </si>
  <si>
    <t>土地家屋調査士</t>
    <rPh sb="0" eb="2">
      <t>トチ</t>
    </rPh>
    <rPh sb="2" eb="4">
      <t>カオク</t>
    </rPh>
    <rPh sb="4" eb="7">
      <t>チョウサシ</t>
    </rPh>
    <phoneticPr fontId="5"/>
  </si>
  <si>
    <t>*1</t>
    <phoneticPr fontId="6"/>
  </si>
  <si>
    <t>測量法第55条の登録がなければ希望することはできません。</t>
    <rPh sb="0" eb="2">
      <t>ソクリョウ</t>
    </rPh>
    <rPh sb="2" eb="3">
      <t>ホウ</t>
    </rPh>
    <rPh sb="3" eb="4">
      <t>ダイ</t>
    </rPh>
    <rPh sb="6" eb="7">
      <t>ジョウ</t>
    </rPh>
    <rPh sb="8" eb="10">
      <t>トウロク</t>
    </rPh>
    <rPh sb="15" eb="17">
      <t>キボウ</t>
    </rPh>
    <phoneticPr fontId="6"/>
  </si>
  <si>
    <t>*2</t>
    <phoneticPr fontId="6"/>
  </si>
  <si>
    <t>建築士法第23条の登録がなければ希望することはできません。</t>
    <rPh sb="0" eb="3">
      <t>ケンチクシ</t>
    </rPh>
    <rPh sb="3" eb="4">
      <t>ホウ</t>
    </rPh>
    <rPh sb="4" eb="5">
      <t>ダイ</t>
    </rPh>
    <rPh sb="7" eb="8">
      <t>ジョウ</t>
    </rPh>
    <rPh sb="9" eb="11">
      <t>トウロク</t>
    </rPh>
    <rPh sb="16" eb="18">
      <t>キボウ</t>
    </rPh>
    <phoneticPr fontId="6"/>
  </si>
  <si>
    <t>*3</t>
    <phoneticPr fontId="6"/>
  </si>
  <si>
    <t>不動産の鑑定評価に関する法律第22条の登録がなければ希望することはできません。</t>
    <rPh sb="0" eb="3">
      <t>フドウサン</t>
    </rPh>
    <rPh sb="4" eb="6">
      <t>カンテイ</t>
    </rPh>
    <rPh sb="6" eb="8">
      <t>ヒョウカ</t>
    </rPh>
    <rPh sb="9" eb="10">
      <t>カン</t>
    </rPh>
    <rPh sb="12" eb="14">
      <t>ホウリツ</t>
    </rPh>
    <rPh sb="14" eb="15">
      <t>ダイ</t>
    </rPh>
    <rPh sb="17" eb="18">
      <t>ジョウ</t>
    </rPh>
    <rPh sb="19" eb="21">
      <t>トウロク</t>
    </rPh>
    <rPh sb="26" eb="28">
      <t>キボウ</t>
    </rPh>
    <phoneticPr fontId="6"/>
  </si>
  <si>
    <t>意匠</t>
    <phoneticPr fontId="6"/>
  </si>
  <si>
    <t>構造</t>
    <phoneticPr fontId="6"/>
  </si>
  <si>
    <t>港湾及び空港</t>
    <phoneticPr fontId="6"/>
  </si>
  <si>
    <t>廃棄物</t>
    <phoneticPr fontId="6"/>
  </si>
  <si>
    <t>造園</t>
    <phoneticPr fontId="6"/>
  </si>
  <si>
    <t>都市計画及び地方計画</t>
    <rPh sb="2" eb="4">
      <t>ケイカク</t>
    </rPh>
    <phoneticPr fontId="6"/>
  </si>
  <si>
    <t>土質及び基礎</t>
    <phoneticPr fontId="6"/>
  </si>
  <si>
    <t>トンネル</t>
    <phoneticPr fontId="6"/>
  </si>
  <si>
    <t>施工計画、施工設備及び積算</t>
    <phoneticPr fontId="6"/>
  </si>
  <si>
    <t>建設環境</t>
    <phoneticPr fontId="6"/>
  </si>
  <si>
    <t>地質調査</t>
    <rPh sb="0" eb="2">
      <t>チシツ</t>
    </rPh>
    <rPh sb="2" eb="4">
      <t>チョウサ</t>
    </rPh>
    <phoneticPr fontId="5"/>
  </si>
  <si>
    <t>土地調査</t>
    <phoneticPr fontId="6"/>
  </si>
  <si>
    <t>土地評価</t>
    <phoneticPr fontId="6"/>
  </si>
  <si>
    <t>物件</t>
    <phoneticPr fontId="6"/>
  </si>
  <si>
    <t>機械工作物</t>
    <phoneticPr fontId="6"/>
  </si>
  <si>
    <t>事業損失</t>
    <phoneticPr fontId="6"/>
  </si>
  <si>
    <t>補償関連</t>
    <phoneticPr fontId="6"/>
  </si>
  <si>
    <t>総合補償</t>
    <phoneticPr fontId="6"/>
  </si>
  <si>
    <t>登記手続等</t>
    <rPh sb="0" eb="2">
      <t>トウキ</t>
    </rPh>
    <rPh sb="2" eb="4">
      <t>テツヅ</t>
    </rPh>
    <rPh sb="4" eb="5">
      <t>トウ</t>
    </rPh>
    <phoneticPr fontId="0"/>
  </si>
  <si>
    <t>工事監理（建築）</t>
    <rPh sb="2" eb="4">
      <t>カンリ</t>
    </rPh>
    <phoneticPr fontId="4"/>
  </si>
  <si>
    <t>工事監理（電気）</t>
    <rPh sb="2" eb="4">
      <t>カンリ</t>
    </rPh>
    <phoneticPr fontId="4"/>
  </si>
  <si>
    <t>工事監理（機械）</t>
    <rPh sb="2" eb="4">
      <t>カンリ</t>
    </rPh>
    <phoneticPr fontId="4"/>
  </si>
  <si>
    <r>
      <t>不動産鑑定</t>
    </r>
    <r>
      <rPr>
        <sz val="11"/>
        <color rgb="FFFF0000"/>
        <rFont val="ＭＳ ゴシック"/>
        <family val="3"/>
        <charset val="128"/>
      </rPr>
      <t>*3</t>
    </r>
    <rPh sb="3" eb="5">
      <t>カンテイ</t>
    </rPh>
    <phoneticPr fontId="5"/>
  </si>
  <si>
    <t>司法書士</t>
    <rPh sb="0" eb="2">
      <t>シホウ</t>
    </rPh>
    <rPh sb="2" eb="4">
      <t>ショシ</t>
    </rPh>
    <phoneticPr fontId="5"/>
  </si>
  <si>
    <t>E.測量等実績高</t>
    <rPh sb="2" eb="4">
      <t>ソクリョウ</t>
    </rPh>
    <rPh sb="4" eb="5">
      <t>トウ</t>
    </rPh>
    <rPh sb="5" eb="7">
      <t>ジッセキ</t>
    </rPh>
    <rPh sb="7" eb="8">
      <t>ダカ</t>
    </rPh>
    <phoneticPr fontId="5"/>
  </si>
  <si>
    <t>F.有資格者数</t>
    <rPh sb="2" eb="6">
      <t>ユウシカクシャ</t>
    </rPh>
    <rPh sb="6" eb="7">
      <t>スウ</t>
    </rPh>
    <phoneticPr fontId="5"/>
  </si>
  <si>
    <t>A.主たる営業所(本社)情報</t>
    <rPh sb="2" eb="3">
      <t>シュ</t>
    </rPh>
    <rPh sb="5" eb="8">
      <t>エイギョウショ</t>
    </rPh>
    <rPh sb="9" eb="11">
      <t>ホンシャ</t>
    </rPh>
    <rPh sb="12" eb="14">
      <t>ジョウホウ</t>
    </rPh>
    <phoneticPr fontId="5"/>
  </si>
  <si>
    <t>B.契約する営業所情報</t>
    <rPh sb="2" eb="4">
      <t>ケイヤク</t>
    </rPh>
    <rPh sb="6" eb="9">
      <t>エイギョウショ</t>
    </rPh>
    <rPh sb="9" eb="11">
      <t>ジョウホウ</t>
    </rPh>
    <phoneticPr fontId="5"/>
  </si>
  <si>
    <t>部署がない場合は「本社」又は「本店」と入力し、個人の場合は「本店」と入力してください。</t>
    <rPh sb="0" eb="2">
      <t>ブショ</t>
    </rPh>
    <rPh sb="5" eb="7">
      <t>バアイ</t>
    </rPh>
    <rPh sb="9" eb="11">
      <t>ホンシャ</t>
    </rPh>
    <rPh sb="12" eb="13">
      <t>マタ</t>
    </rPh>
    <rPh sb="15" eb="17">
      <t>ホンテン</t>
    </rPh>
    <rPh sb="19" eb="21">
      <t>ニュウリョク</t>
    </rPh>
    <rPh sb="23" eb="25">
      <t>コジン</t>
    </rPh>
    <rPh sb="26" eb="28">
      <t>バアイ</t>
    </rPh>
    <rPh sb="30" eb="32">
      <t>ホンテン</t>
    </rPh>
    <rPh sb="34" eb="36">
      <t>ニュウリョク</t>
    </rPh>
    <phoneticPr fontId="5"/>
  </si>
  <si>
    <t>D.行政書士情報</t>
    <rPh sb="2" eb="4">
      <t>ギョウセイ</t>
    </rPh>
    <rPh sb="4" eb="6">
      <t>ショシ</t>
    </rPh>
    <rPh sb="6" eb="8">
      <t>ジョウホウ</t>
    </rPh>
    <phoneticPr fontId="5"/>
  </si>
  <si>
    <t>行政書士氏名カナ</t>
    <rPh sb="0" eb="2">
      <t>ギョウセイ</t>
    </rPh>
    <rPh sb="2" eb="4">
      <t>ショシ</t>
    </rPh>
    <rPh sb="4" eb="6">
      <t>シメイ</t>
    </rPh>
    <phoneticPr fontId="6"/>
  </si>
  <si>
    <t>行政書士氏名</t>
    <rPh sb="0" eb="2">
      <t>ギョウセイ</t>
    </rPh>
    <rPh sb="2" eb="4">
      <t>ショシ</t>
    </rPh>
    <rPh sb="4" eb="6">
      <t>シメイ</t>
    </rPh>
    <phoneticPr fontId="6"/>
  </si>
  <si>
    <t>不動産鑑定士補</t>
    <rPh sb="6" eb="7">
      <t>ホ</t>
    </rPh>
    <phoneticPr fontId="5"/>
  </si>
  <si>
    <t>応用理学部門</t>
    <rPh sb="0" eb="2">
      <t>オウヨウ</t>
    </rPh>
    <rPh sb="2" eb="4">
      <t>リガク</t>
    </rPh>
    <rPh sb="4" eb="6">
      <t>ブモン</t>
    </rPh>
    <phoneticPr fontId="2"/>
  </si>
  <si>
    <t>土地家屋調査士</t>
    <rPh sb="0" eb="2">
      <t>トチ</t>
    </rPh>
    <rPh sb="2" eb="4">
      <t>カオク</t>
    </rPh>
    <rPh sb="4" eb="7">
      <t>チョウサシ</t>
    </rPh>
    <phoneticPr fontId="8"/>
  </si>
  <si>
    <t>建設部門</t>
    <rPh sb="0" eb="2">
      <t>ケンセツ</t>
    </rPh>
    <rPh sb="2" eb="4">
      <t>ブモン</t>
    </rPh>
    <phoneticPr fontId="2"/>
  </si>
  <si>
    <t>農業部門</t>
    <rPh sb="0" eb="2">
      <t>ノウギョウ</t>
    </rPh>
    <rPh sb="2" eb="4">
      <t>ブモン</t>
    </rPh>
    <phoneticPr fontId="2"/>
  </si>
  <si>
    <t>森林部門</t>
    <rPh sb="0" eb="2">
      <t>シンリン</t>
    </rPh>
    <rPh sb="2" eb="4">
      <t>ブモン</t>
    </rPh>
    <phoneticPr fontId="2"/>
  </si>
  <si>
    <t>水産部門</t>
    <rPh sb="0" eb="2">
      <t>スイサン</t>
    </rPh>
    <rPh sb="2" eb="4">
      <t>ブモン</t>
    </rPh>
    <phoneticPr fontId="2"/>
  </si>
  <si>
    <t>衛生工学部門</t>
    <rPh sb="0" eb="2">
      <t>エイセイ</t>
    </rPh>
    <rPh sb="2" eb="4">
      <t>コウガク</t>
    </rPh>
    <rPh sb="4" eb="6">
      <t>ブモン</t>
    </rPh>
    <phoneticPr fontId="2"/>
  </si>
  <si>
    <t>電気・電子部門</t>
    <rPh sb="0" eb="2">
      <t>デンキ</t>
    </rPh>
    <rPh sb="3" eb="5">
      <t>デンシ</t>
    </rPh>
    <rPh sb="5" eb="7">
      <t>ブモン</t>
    </rPh>
    <phoneticPr fontId="2"/>
  </si>
  <si>
    <t>機械部門</t>
    <rPh sb="0" eb="2">
      <t>キカイ</t>
    </rPh>
    <rPh sb="2" eb="4">
      <t>ブモン</t>
    </rPh>
    <phoneticPr fontId="2"/>
  </si>
  <si>
    <t>情報工学部門</t>
    <rPh sb="0" eb="2">
      <t>ジョウホウ</t>
    </rPh>
    <rPh sb="2" eb="4">
      <t>コウガク</t>
    </rPh>
    <rPh sb="4" eb="6">
      <t>ブモン</t>
    </rPh>
    <phoneticPr fontId="2"/>
  </si>
  <si>
    <t>APECエンジニア</t>
    <phoneticPr fontId="8"/>
  </si>
  <si>
    <t>RCCM</t>
    <phoneticPr fontId="8"/>
  </si>
  <si>
    <t>河川、砂防及び海岸・海洋</t>
    <rPh sb="10" eb="12">
      <t>カイヨウ</t>
    </rPh>
    <phoneticPr fontId="6"/>
  </si>
  <si>
    <t>上水道及び工業用水道</t>
    <rPh sb="9" eb="10">
      <t>ミチ</t>
    </rPh>
    <phoneticPr fontId="4"/>
  </si>
  <si>
    <t>鋼構造及びコンクリート</t>
    <phoneticPr fontId="6"/>
  </si>
  <si>
    <t>機械</t>
    <rPh sb="0" eb="2">
      <t>キカイ</t>
    </rPh>
    <phoneticPr fontId="6"/>
  </si>
  <si>
    <t>営業補償・特殊補償</t>
    <rPh sb="2" eb="4">
      <t>ホショウ</t>
    </rPh>
    <phoneticPr fontId="4"/>
  </si>
  <si>
    <t>人数</t>
    <rPh sb="0" eb="2">
      <t>ニンズウ</t>
    </rPh>
    <phoneticPr fontId="6"/>
  </si>
  <si>
    <t>コンサル</t>
  </si>
  <si>
    <t>建築一般</t>
    <phoneticPr fontId="6"/>
  </si>
  <si>
    <t>赤磐市 一般競争(指名競争)入札参加資格審査申請書【測量・建設コンサルタント関係】</t>
    <rPh sb="0" eb="3">
      <t>アカイワシ</t>
    </rPh>
    <rPh sb="4" eb="6">
      <t>イッパン</t>
    </rPh>
    <rPh sb="6" eb="8">
      <t>キョウソウ</t>
    </rPh>
    <rPh sb="9" eb="11">
      <t>シメイ</t>
    </rPh>
    <rPh sb="11" eb="13">
      <t>キョウソウ</t>
    </rPh>
    <rPh sb="14" eb="16">
      <t>ニュウサツ</t>
    </rPh>
    <rPh sb="16" eb="18">
      <t>サンカ</t>
    </rPh>
    <rPh sb="18" eb="20">
      <t>シカク</t>
    </rPh>
    <rPh sb="20" eb="22">
      <t>シンサ</t>
    </rPh>
    <rPh sb="22" eb="25">
      <t>シンセイショ</t>
    </rPh>
    <rPh sb="26" eb="28">
      <t>ソクリョウ</t>
    </rPh>
    <rPh sb="29" eb="31">
      <t>ケンセツ</t>
    </rPh>
    <rPh sb="38" eb="40">
      <t>カンケイ</t>
    </rPh>
    <phoneticPr fontId="5"/>
  </si>
  <si>
    <t>総合技術監理部門</t>
    <rPh sb="0" eb="2">
      <t>ソウゴウ</t>
    </rPh>
    <rPh sb="2" eb="4">
      <t>ギジュツ</t>
    </rPh>
    <rPh sb="4" eb="6">
      <t>カンリ</t>
    </rPh>
    <rPh sb="6" eb="8">
      <t>ブモン</t>
    </rPh>
    <phoneticPr fontId="2"/>
  </si>
  <si>
    <t>入札・契約権限の委任</t>
    <rPh sb="8" eb="10">
      <t>イニン</t>
    </rPh>
    <phoneticPr fontId="5"/>
  </si>
  <si>
    <t>受任者役職</t>
    <rPh sb="0" eb="3">
      <t>ジュニンシャ</t>
    </rPh>
    <phoneticPr fontId="6"/>
  </si>
  <si>
    <t>受任者氏名カナ</t>
    <rPh sb="3" eb="5">
      <t>シメイ</t>
    </rPh>
    <phoneticPr fontId="6"/>
  </si>
  <si>
    <t>受任者氏名</t>
    <rPh sb="3" eb="5">
      <t>シメイ</t>
    </rPh>
    <phoneticPr fontId="6"/>
  </si>
  <si>
    <t>支店・営業所に入札・契約権限を委任する場合、(1)入札・契約権限の委任欄にリストから「する」を選択し、支店・営業所情報を入力してください。</t>
    <phoneticPr fontId="5"/>
  </si>
  <si>
    <t>リストから選択してください。</t>
    <phoneticPr fontId="5"/>
  </si>
  <si>
    <t>行政書士が代理申請する場合、(1)代理申請欄にリストから「する」を選択し、行政書士情報を入力してください。</t>
    <phoneticPr fontId="5"/>
  </si>
  <si>
    <t>代理申請</t>
    <rPh sb="0" eb="2">
      <t>ダイリ</t>
    </rPh>
    <rPh sb="2" eb="4">
      <t>シンセイ</t>
    </rPh>
    <phoneticPr fontId="12"/>
  </si>
  <si>
    <t>半角の数字とハイフンで入力してください。保有していない場合は、入力する必要はありません。</t>
    <phoneticPr fontId="5"/>
  </si>
  <si>
    <t>登記上の所在地</t>
    <rPh sb="0" eb="3">
      <t>トウキジョウ</t>
    </rPh>
    <rPh sb="4" eb="7">
      <t>ショザイチ</t>
    </rPh>
    <phoneticPr fontId="6"/>
  </si>
  <si>
    <t>一致する</t>
  </si>
  <si>
    <t>しない</t>
  </si>
  <si>
    <t>測量（千円）</t>
    <rPh sb="0" eb="2">
      <t>ソクリョウ</t>
    </rPh>
    <phoneticPr fontId="6"/>
  </si>
  <si>
    <t>建築関係建設コンサルタント業務（千円）</t>
    <rPh sb="0" eb="2">
      <t>ケンチク</t>
    </rPh>
    <rPh sb="2" eb="4">
      <t>カンケイ</t>
    </rPh>
    <rPh sb="4" eb="6">
      <t>ケンセツ</t>
    </rPh>
    <rPh sb="13" eb="15">
      <t>ギョウム</t>
    </rPh>
    <phoneticPr fontId="6"/>
  </si>
  <si>
    <t>土木関係建設コンサルタント業務（千円）</t>
    <rPh sb="0" eb="2">
      <t>ドボク</t>
    </rPh>
    <rPh sb="2" eb="4">
      <t>カンケイ</t>
    </rPh>
    <rPh sb="4" eb="6">
      <t>ケンセツ</t>
    </rPh>
    <rPh sb="13" eb="15">
      <t>ギョウム</t>
    </rPh>
    <phoneticPr fontId="6"/>
  </si>
  <si>
    <t>地質調査業務（千円）</t>
    <rPh sb="0" eb="2">
      <t>チシツ</t>
    </rPh>
    <rPh sb="2" eb="4">
      <t>チョウサ</t>
    </rPh>
    <rPh sb="4" eb="6">
      <t>ギョウム</t>
    </rPh>
    <phoneticPr fontId="6"/>
  </si>
  <si>
    <t>補償関係コンサルタント業務（千円）</t>
    <rPh sb="0" eb="2">
      <t>ホショウ</t>
    </rPh>
    <rPh sb="2" eb="4">
      <t>カンケイ</t>
    </rPh>
    <rPh sb="11" eb="13">
      <t>ギョウム</t>
    </rPh>
    <phoneticPr fontId="6"/>
  </si>
  <si>
    <t>その他（千円）</t>
    <rPh sb="2" eb="3">
      <t>タ</t>
    </rPh>
    <phoneticPr fontId="6"/>
  </si>
  <si>
    <t>　　　</t>
    <phoneticPr fontId="6"/>
  </si>
  <si>
    <t>合計（千円）</t>
    <phoneticPr fontId="5"/>
  </si>
  <si>
    <t>上下水道部門（水道）</t>
    <phoneticPr fontId="2"/>
  </si>
  <si>
    <t>上下水道部門（下水道）</t>
    <rPh sb="0" eb="2">
      <t>ジョウゲ</t>
    </rPh>
    <rPh sb="2" eb="4">
      <t>スイドウ</t>
    </rPh>
    <rPh sb="4" eb="6">
      <t>ブモン</t>
    </rPh>
    <rPh sb="7" eb="10">
      <t>ゲスイドウ</t>
    </rPh>
    <phoneticPr fontId="2"/>
  </si>
  <si>
    <t>道路</t>
  </si>
  <si>
    <t>上水道及び工業用水道</t>
  </si>
  <si>
    <t>下水道</t>
  </si>
  <si>
    <t>農業土木</t>
  </si>
  <si>
    <t>都市計画及び地方計画</t>
  </si>
  <si>
    <t>地質</t>
  </si>
  <si>
    <t>土質及び基礎</t>
  </si>
  <si>
    <t>鋼構造及びコンクリート</t>
  </si>
  <si>
    <t>計量証明事業者(音圧)</t>
    <rPh sb="0" eb="2">
      <t>ケイリョウ</t>
    </rPh>
    <rPh sb="2" eb="4">
      <t>ショウメイ</t>
    </rPh>
    <rPh sb="4" eb="7">
      <t>ジギョウシャ</t>
    </rPh>
    <phoneticPr fontId="5"/>
  </si>
  <si>
    <t>計量証明事業者(振動加速度)</t>
    <rPh sb="0" eb="2">
      <t>ケイリョウ</t>
    </rPh>
    <rPh sb="2" eb="4">
      <t>ショウメイ</t>
    </rPh>
    <rPh sb="4" eb="7">
      <t>ジギョウシャ</t>
    </rPh>
    <phoneticPr fontId="5"/>
  </si>
  <si>
    <t>この申請書の事務手続きをした方の情報を入力してください。申請書の確認で問い合わせをする場合があります。
行政書士に依頼している場合は、「D.行政書士情報」に入力してください。</t>
    <phoneticPr fontId="5"/>
  </si>
  <si>
    <t>登録番号
例)01-012345</t>
    <rPh sb="0" eb="2">
      <t>トウロク</t>
    </rPh>
    <rPh sb="2" eb="4">
      <t>バンゴウ</t>
    </rPh>
    <phoneticPr fontId="4"/>
  </si>
  <si>
    <t>業務区分・部門</t>
    <phoneticPr fontId="5"/>
  </si>
  <si>
    <t>例)株式会社赤磐建設　正式名称で入力してください。</t>
    <rPh sb="11" eb="13">
      <t>セイシキ</t>
    </rPh>
    <rPh sb="13" eb="15">
      <t>メイショウ</t>
    </rPh>
    <rPh sb="16" eb="18">
      <t>ニュウリョク</t>
    </rPh>
    <phoneticPr fontId="5"/>
  </si>
  <si>
    <t>例)0000-00-0000　半角の数字とハイフンで入力してください。</t>
    <phoneticPr fontId="5"/>
  </si>
  <si>
    <t>例)所長　正式名称で入力してください。</t>
    <rPh sb="10" eb="12">
      <t>ニュウリョク</t>
    </rPh>
    <phoneticPr fontId="5"/>
  </si>
  <si>
    <t>前々年度分決算</t>
    <rPh sb="0" eb="2">
      <t>ゼンゼン</t>
    </rPh>
    <rPh sb="2" eb="3">
      <t>ネン</t>
    </rPh>
    <rPh sb="3" eb="4">
      <t>ド</t>
    </rPh>
    <rPh sb="4" eb="5">
      <t>ブン</t>
    </rPh>
    <rPh sb="5" eb="7">
      <t>ケッサン</t>
    </rPh>
    <phoneticPr fontId="6"/>
  </si>
  <si>
    <t>2年度分の平均実績高</t>
    <rPh sb="1" eb="4">
      <t>ネンドブン</t>
    </rPh>
    <rPh sb="5" eb="7">
      <t>ヘイキン</t>
    </rPh>
    <rPh sb="7" eb="9">
      <t>ジッセキ</t>
    </rPh>
    <rPh sb="9" eb="10">
      <t>ダカ</t>
    </rPh>
    <phoneticPr fontId="5"/>
  </si>
  <si>
    <t>期間</t>
    <rPh sb="0" eb="2">
      <t>キカン</t>
    </rPh>
    <phoneticPr fontId="5"/>
  </si>
  <si>
    <r>
      <t>から</t>
    </r>
    <r>
      <rPr>
        <sz val="11"/>
        <color rgb="FFFF0000"/>
        <rFont val="ＭＳ ゴシック"/>
        <family val="3"/>
        <charset val="128"/>
      </rPr>
      <t>*1</t>
    </r>
    <phoneticPr fontId="5"/>
  </si>
  <si>
    <r>
      <t>まで</t>
    </r>
    <r>
      <rPr>
        <sz val="11"/>
        <color rgb="FFFF0000"/>
        <rFont val="ＭＳ ゴシック"/>
        <family val="3"/>
        <charset val="128"/>
      </rPr>
      <t>*1</t>
    </r>
    <phoneticPr fontId="5"/>
  </si>
  <si>
    <t>*1</t>
    <phoneticPr fontId="5"/>
  </si>
  <si>
    <t>例)カブシキガイシャアカイワケンセツ　オカヤマエイギョウショ
正式名称を全角カタカナで入力してください。支店・営業所名は、１文字空けて入力してください。</t>
    <rPh sb="58" eb="59">
      <t>メイ</t>
    </rPh>
    <phoneticPr fontId="5"/>
  </si>
  <si>
    <t>例)株式会社赤磐建設　岡山営業所
正式名称で入力してください。支店・営業所名は、１文字空けて入力してください。</t>
    <rPh sb="31" eb="33">
      <t>シテン</t>
    </rPh>
    <rPh sb="34" eb="37">
      <t>エイギョウショ</t>
    </rPh>
    <rPh sb="37" eb="38">
      <t>メイ</t>
    </rPh>
    <rPh sb="41" eb="43">
      <t>モジ</t>
    </rPh>
    <rPh sb="43" eb="44">
      <t>ア</t>
    </rPh>
    <rPh sb="46" eb="48">
      <t>ニュウリョク</t>
    </rPh>
    <phoneticPr fontId="5"/>
  </si>
  <si>
    <t>計量証明事業者(濃度)</t>
    <rPh sb="0" eb="2">
      <t>ケイリョウ</t>
    </rPh>
    <rPh sb="2" eb="4">
      <t>ショウメイ</t>
    </rPh>
    <rPh sb="4" eb="7">
      <t>ジギョウシャ</t>
    </rPh>
    <rPh sb="8" eb="10">
      <t>ノウド</t>
    </rPh>
    <phoneticPr fontId="5"/>
  </si>
  <si>
    <t>計量証明事業者(特定濃度)</t>
    <rPh sb="0" eb="2">
      <t>ケイリョウ</t>
    </rPh>
    <rPh sb="2" eb="4">
      <t>ショウメイ</t>
    </rPh>
    <rPh sb="4" eb="7">
      <t>ジギョウシャ</t>
    </rPh>
    <rPh sb="8" eb="10">
      <t>トクテイ</t>
    </rPh>
    <rPh sb="10" eb="12">
      <t>ノウド</t>
    </rPh>
    <phoneticPr fontId="5"/>
  </si>
  <si>
    <t>例)カブシキガイシャアカイワケンセツ　正式名称を全角カタカナで入力してください。</t>
    <phoneticPr fontId="5"/>
  </si>
  <si>
    <t>例)1000001　「-（ハイフン）」を使わず7桁の数字で入力してください。</t>
    <phoneticPr fontId="5"/>
  </si>
  <si>
    <t>33_赤磐市</t>
  </si>
  <si>
    <t>測量調査設計業務実績情報システム(テクリス)における企業IDを、半角英数字で入力してください。</t>
    <phoneticPr fontId="6"/>
  </si>
  <si>
    <t>公共建築設計者情報システム(PUBDIS)における会社コードを、半角英数字で入力してください。</t>
    <rPh sb="0" eb="2">
      <t>コウキョウ</t>
    </rPh>
    <rPh sb="2" eb="4">
      <t>ケンチク</t>
    </rPh>
    <rPh sb="4" eb="6">
      <t>セッケイ</t>
    </rPh>
    <rPh sb="6" eb="7">
      <t>シャ</t>
    </rPh>
    <rPh sb="7" eb="9">
      <t>ジョウホウ</t>
    </rPh>
    <rPh sb="25" eb="27">
      <t>カイシャ</t>
    </rPh>
    <rPh sb="32" eb="34">
      <t>ハンカク</t>
    </rPh>
    <rPh sb="34" eb="37">
      <t>エイスウジ</t>
    </rPh>
    <rPh sb="38" eb="40">
      <t>ニュウリョク</t>
    </rPh>
    <phoneticPr fontId="6"/>
  </si>
  <si>
    <t>G.業種情報</t>
    <phoneticPr fontId="5"/>
  </si>
  <si>
    <t>ＦＡＸ廃止連絡</t>
    <phoneticPr fontId="5"/>
  </si>
  <si>
    <t>例)0000-00-0000　半角の数字とハイフンで入力してください。
廃止の場合は、ＦＡＸ廃止連絡のリストから「廃止」を選択してください。</t>
    <phoneticPr fontId="5"/>
  </si>
  <si>
    <t>例)0000-00-0000　半角の数字とハイフンで入力してください。
廃止の場合は、ＦＡＸ廃止連絡のリストから「廃止」を選択してください。</t>
  </si>
  <si>
    <t>令和7年度において、赤磐市で行われる測量・建設コンサルタント関係に係る競争入札に参加する資格の審査を申請します。</t>
    <rPh sb="0" eb="2">
      <t>レイワ</t>
    </rPh>
    <rPh sb="3" eb="5">
      <t>ネンド</t>
    </rPh>
    <rPh sb="10" eb="13">
      <t>アカイワシ</t>
    </rPh>
    <rPh sb="14" eb="15">
      <t>オコナ</t>
    </rPh>
    <rPh sb="18" eb="20">
      <t>ソクリョウ</t>
    </rPh>
    <rPh sb="21" eb="23">
      <t>ケンセツ</t>
    </rPh>
    <rPh sb="30" eb="32">
      <t>カンケイ</t>
    </rPh>
    <rPh sb="33" eb="34">
      <t>カカ</t>
    </rPh>
    <rPh sb="35" eb="37">
      <t>キョウソウ</t>
    </rPh>
    <rPh sb="37" eb="39">
      <t>ニュウサツ</t>
    </rPh>
    <rPh sb="40" eb="42">
      <t>サンカ</t>
    </rPh>
    <rPh sb="44" eb="46">
      <t>シカク</t>
    </rPh>
    <rPh sb="47" eb="49">
      <t>シンサ</t>
    </rPh>
    <rPh sb="50" eb="52">
      <t>シンセイ</t>
    </rPh>
    <phoneticPr fontId="5"/>
  </si>
  <si>
    <t>例)2024/4/1、R6/4/1</t>
    <phoneticPr fontId="5"/>
  </si>
  <si>
    <t xml:space="preserve"> 背景色が水色、またはピンク色の項目を入力してください。ピンク色は必須項目です。（正しく入力できていない場合もピンク色になります）</t>
    <rPh sb="1" eb="4">
      <t>ハイケイショク</t>
    </rPh>
    <rPh sb="5" eb="7">
      <t>ミズイロ</t>
    </rPh>
    <rPh sb="14" eb="15">
      <t>イロ</t>
    </rPh>
    <rPh sb="16" eb="18">
      <t>コウモク</t>
    </rPh>
    <rPh sb="19" eb="21">
      <t>ニュウリョク</t>
    </rPh>
    <rPh sb="31" eb="32">
      <t>イロ</t>
    </rPh>
    <rPh sb="33" eb="35">
      <t>ヒッス</t>
    </rPh>
    <rPh sb="35" eb="37">
      <t>コウモク</t>
    </rPh>
    <phoneticPr fontId="5"/>
  </si>
  <si>
    <t>法人の場合は登記上の所在地と「(2)所在地」が一致しているかどうかを、リストから選択してください。</t>
    <rPh sb="0" eb="2">
      <t>ホウジン</t>
    </rPh>
    <rPh sb="3" eb="5">
      <t>バアイ</t>
    </rPh>
    <rPh sb="6" eb="9">
      <t>トウキジョウ</t>
    </rPh>
    <rPh sb="10" eb="13">
      <t>ショザイチ</t>
    </rPh>
    <rPh sb="18" eb="21">
      <t>ショザイチ</t>
    </rPh>
    <rPh sb="23" eb="25">
      <t>イッチ</t>
    </rPh>
    <rPh sb="40" eb="42">
      <t>センタク</t>
    </rPh>
    <phoneticPr fontId="5"/>
  </si>
  <si>
    <t>前年度分決算（直近分）</t>
    <rPh sb="0" eb="1">
      <t>ゼン</t>
    </rPh>
    <rPh sb="1" eb="2">
      <t>ネン</t>
    </rPh>
    <rPh sb="2" eb="3">
      <t>ド</t>
    </rPh>
    <rPh sb="3" eb="4">
      <t>ブン</t>
    </rPh>
    <rPh sb="4" eb="6">
      <t>ケッサン</t>
    </rPh>
    <rPh sb="7" eb="9">
      <t>チョッキン</t>
    </rPh>
    <rPh sb="9" eb="10">
      <t>ブン</t>
    </rPh>
    <phoneticPr fontId="5"/>
  </si>
  <si>
    <r>
      <t xml:space="preserve">建
築
関
係
建
設
コ
ン
サ
ル
タ
ン
ト
業
務
</t>
    </r>
    <r>
      <rPr>
        <sz val="11"/>
        <color rgb="FFFF0000"/>
        <rFont val="ＭＳ ゴシック"/>
        <family val="3"/>
        <charset val="128"/>
      </rPr>
      <t xml:space="preserve">*2
</t>
    </r>
    <rPh sb="0" eb="1">
      <t>ケン</t>
    </rPh>
    <rPh sb="2" eb="3">
      <t>チク</t>
    </rPh>
    <rPh sb="4" eb="5">
      <t>セキ</t>
    </rPh>
    <rPh sb="6" eb="7">
      <t>カカリ</t>
    </rPh>
    <rPh sb="8" eb="9">
      <t>タツル</t>
    </rPh>
    <rPh sb="10" eb="11">
      <t>セツ</t>
    </rPh>
    <rPh sb="26" eb="27">
      <t>ギョウ</t>
    </rPh>
    <rPh sb="28" eb="29">
      <t>ツトム</t>
    </rPh>
    <phoneticPr fontId="6"/>
  </si>
  <si>
    <t>土
木
関
係
建
設
コ
ン
サ
ル
タ
ン
ト
業
務</t>
    <rPh sb="0" eb="1">
      <t>ツチ</t>
    </rPh>
    <rPh sb="2" eb="3">
      <t>モク</t>
    </rPh>
    <rPh sb="4" eb="5">
      <t>セキ</t>
    </rPh>
    <rPh sb="6" eb="7">
      <t>カカリ</t>
    </rPh>
    <rPh sb="8" eb="9">
      <t>タツル</t>
    </rPh>
    <rPh sb="10" eb="11">
      <t>セツ</t>
    </rPh>
    <rPh sb="26" eb="27">
      <t>ギョウ</t>
    </rPh>
    <rPh sb="28" eb="29">
      <t>ツトム</t>
    </rPh>
    <phoneticPr fontId="5"/>
  </si>
  <si>
    <t>補
償
コ
ン
サ
ル
タ
ン
ト
業
務</t>
    <rPh sb="18" eb="19">
      <t>ギョウ</t>
    </rPh>
    <rPh sb="20" eb="21">
      <t>ツトム</t>
    </rPh>
    <phoneticPr fontId="5"/>
  </si>
  <si>
    <t>登録の
有無</t>
    <rPh sb="0" eb="2">
      <t>トウロク</t>
    </rPh>
    <rPh sb="4" eb="6">
      <t>ウム</t>
    </rPh>
    <phoneticPr fontId="4"/>
  </si>
  <si>
    <t>業務を希望する場合、希望、登録の有無、登録番号、登録年月日欄を入力してください。
希望欄は、第１希望には「①」、第２希望には「②」、第３希望には「③」、それ以外の希望する業務には「○」をリストから選択してください。
登録の有無欄は、希望する場合のみ、リストから選択してください。</t>
    <rPh sb="116" eb="118">
      <t>キボウ</t>
    </rPh>
    <rPh sb="120" eb="122">
      <t>バアイ</t>
    </rPh>
    <phoneticPr fontId="5"/>
  </si>
  <si>
    <t>Ver.7.0.1</t>
    <phoneticPr fontId="5"/>
  </si>
  <si>
    <t>7.0.1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</si>
</sst>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quot;¥&quot;#,##0_);[Red]\(&quot;¥&quot;#,##0\)"/>
    <numFmt numFmtId="177" formatCode="ggge&quot;年&quot;m&quot;月&quot;d&quot;日&quot;"/>
    <numFmt numFmtId="178" formatCode="#,##0_ ;[Red]\-#,##0\ "/>
    <numFmt numFmtId="179" formatCode="&quot;Ver.&quot;yyyymmdd"/>
    <numFmt numFmtId="180" formatCode="\(#\)"/>
    <numFmt numFmtId="181" formatCode="000\-0000"/>
    <numFmt numFmtId="182" formatCode="#,##0_ "/>
    <numFmt numFmtId="183" formatCode="0_);[Red]\(0\)"/>
    <numFmt numFmtId="184" formatCode="0000000"/>
  </numFmts>
  <fonts count="25" x14ac:knownFonts="1">
    <font>
      <sz val="11"/>
      <color theme="1"/>
      <name val="ＭＳ Ｐゴシック"/>
      <family val="2"/>
      <charset val="128"/>
      <scheme val="minor"/>
    </font>
    <font>
      <sz val="11"/>
      <color theme="1"/>
      <name val="ＭＳ Ｐゴシック"/>
      <family val="2"/>
      <charset val="128"/>
      <scheme val="minor"/>
    </font>
    <font>
      <u/>
      <sz val="11"/>
      <color theme="10"/>
      <name val="ＭＳ Ｐゴシック"/>
      <family val="2"/>
      <charset val="128"/>
      <scheme val="minor"/>
    </font>
    <font>
      <sz val="11"/>
      <color theme="1"/>
      <name val="ＭＳ Ｐゴシック"/>
      <family val="3"/>
      <charset val="128"/>
      <scheme val="minor"/>
    </font>
    <font>
      <sz val="11"/>
      <color theme="1"/>
      <name val="ＭＳ ゴシック"/>
      <family val="3"/>
      <charset val="128"/>
    </font>
    <font>
      <sz val="6"/>
      <name val="ＭＳ Ｐゴシック"/>
      <family val="2"/>
      <charset val="128"/>
      <scheme val="minor"/>
    </font>
    <font>
      <sz val="6"/>
      <name val="ＭＳ ゴシック"/>
      <family val="3"/>
      <charset val="128"/>
    </font>
    <font>
      <sz val="9"/>
      <color theme="1"/>
      <name val="ＭＳ ゴシック"/>
      <family val="3"/>
      <charset val="128"/>
    </font>
    <font>
      <b/>
      <sz val="16"/>
      <color theme="1"/>
      <name val="ＭＳ ゴシック"/>
      <family val="3"/>
      <charset val="128"/>
    </font>
    <font>
      <sz val="11"/>
      <name val="ＭＳ Ｐゴシック"/>
      <family val="3"/>
      <charset val="128"/>
    </font>
    <font>
      <sz val="9"/>
      <color indexed="8"/>
      <name val="ＭＳ ゴシック"/>
      <family val="3"/>
      <charset val="128"/>
    </font>
    <font>
      <sz val="11"/>
      <color indexed="8"/>
      <name val="ＭＳ Ｐゴシック"/>
      <family val="3"/>
      <charset val="128"/>
    </font>
    <font>
      <sz val="11"/>
      <color rgb="FF9C0006"/>
      <name val="ＭＳ Ｐゴシック"/>
      <family val="2"/>
      <charset val="128"/>
      <scheme val="minor"/>
    </font>
    <font>
      <sz val="11"/>
      <name val="ＭＳ ゴシック"/>
      <family val="3"/>
      <charset val="128"/>
    </font>
    <font>
      <sz val="7"/>
      <name val="ＭＳ 明朝"/>
      <family val="1"/>
      <charset val="128"/>
    </font>
    <font>
      <b/>
      <sz val="11"/>
      <color theme="1"/>
      <name val="ＭＳ ゴシック"/>
      <family val="3"/>
      <charset val="128"/>
    </font>
    <font>
      <sz val="10"/>
      <color rgb="FFFF0000"/>
      <name val="ＭＳ ゴシック"/>
      <family val="3"/>
      <charset val="128"/>
    </font>
    <font>
      <sz val="11"/>
      <color rgb="FFFF0000"/>
      <name val="ＭＳ ゴシック"/>
      <family val="3"/>
      <charset val="128"/>
    </font>
    <font>
      <b/>
      <sz val="12"/>
      <color theme="1"/>
      <name val="ＭＳ ゴシック"/>
      <family val="3"/>
      <charset val="128"/>
    </font>
    <font>
      <sz val="12"/>
      <color theme="1"/>
      <name val="ＭＳ ゴシック"/>
      <family val="3"/>
      <charset val="128"/>
    </font>
    <font>
      <i/>
      <sz val="11"/>
      <color theme="1"/>
      <name val="ＭＳ ゴシック"/>
      <family val="3"/>
      <charset val="128"/>
    </font>
    <font>
      <b/>
      <sz val="14"/>
      <color theme="1"/>
      <name val="ＭＳ ゴシック"/>
      <family val="3"/>
      <charset val="128"/>
    </font>
    <font>
      <sz val="10"/>
      <color theme="1" tint="4.9989318521683403E-2"/>
      <name val="ＭＳ ゴシック"/>
      <family val="3"/>
      <charset val="128"/>
    </font>
    <font>
      <sz val="10"/>
      <color rgb="FF0D0D0D"/>
      <name val="ＭＳ ゴシック"/>
      <family val="3"/>
      <charset val="128"/>
    </font>
    <font>
      <sz val="10"/>
      <name val="ＭＳ ゴシック"/>
      <family val="3"/>
      <charset val="128"/>
    </font>
  </fonts>
  <fills count="7">
    <fill>
      <patternFill patternType="none"/>
    </fill>
    <fill>
      <patternFill patternType="gray125"/>
    </fill>
    <fill>
      <patternFill patternType="solid">
        <fgColor rgb="FFCCEDFC"/>
        <bgColor indexed="64"/>
      </patternFill>
    </fill>
    <fill>
      <patternFill patternType="solid">
        <fgColor theme="0"/>
        <bgColor indexed="64"/>
      </patternFill>
    </fill>
    <fill>
      <patternFill patternType="solid">
        <fgColor theme="7" tint="0.79998168889431442"/>
        <bgColor indexed="64"/>
      </patternFill>
    </fill>
    <fill>
      <patternFill patternType="solid">
        <fgColor theme="0" tint="-0.249977111117893"/>
        <bgColor indexed="64"/>
      </patternFill>
    </fill>
    <fill>
      <patternFill patternType="solid">
        <fgColor rgb="FFBFBFBF"/>
        <bgColor indexed="64"/>
      </patternFill>
    </fill>
  </fills>
  <borders count="67">
    <border>
      <left/>
      <right/>
      <top/>
      <bottom/>
      <diagonal/>
    </border>
    <border>
      <left style="hair">
        <color indexed="64"/>
      </left>
      <right/>
      <top style="thin">
        <color indexed="64"/>
      </top>
      <bottom style="thin">
        <color indexed="64"/>
      </bottom>
      <diagonal/>
    </border>
    <border>
      <left/>
      <right/>
      <top style="thin">
        <color auto="1"/>
      </top>
      <bottom style="thin">
        <color auto="1"/>
      </bottom>
      <diagonal/>
    </border>
    <border>
      <left style="thin">
        <color indexed="64"/>
      </left>
      <right style="hair">
        <color indexed="64"/>
      </right>
      <top style="thin">
        <color indexed="64"/>
      </top>
      <bottom style="hair">
        <color indexed="64"/>
      </bottom>
      <diagonal/>
    </border>
    <border>
      <left style="hair">
        <color indexed="64"/>
      </left>
      <right/>
      <top style="thin">
        <color auto="1"/>
      </top>
      <bottom style="hair">
        <color indexed="64"/>
      </bottom>
      <diagonal/>
    </border>
    <border>
      <left/>
      <right/>
      <top style="thin">
        <color auto="1"/>
      </top>
      <bottom style="hair">
        <color indexed="64"/>
      </bottom>
      <diagonal/>
    </border>
    <border>
      <left/>
      <right style="hair">
        <color auto="1"/>
      </right>
      <top style="thin">
        <color auto="1"/>
      </top>
      <bottom style="hair">
        <color indexed="64"/>
      </bottom>
      <diagonal/>
    </border>
    <border>
      <left/>
      <right style="thin">
        <color indexed="64"/>
      </right>
      <top style="thin">
        <color indexed="64"/>
      </top>
      <bottom style="hair">
        <color indexed="64"/>
      </bottom>
      <diagonal/>
    </border>
    <border>
      <left style="hair">
        <color auto="1"/>
      </left>
      <right style="hair">
        <color auto="1"/>
      </right>
      <top style="hair">
        <color auto="1"/>
      </top>
      <bottom style="hair">
        <color auto="1"/>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thin">
        <color auto="1"/>
      </left>
      <right/>
      <top style="thin">
        <color auto="1"/>
      </top>
      <bottom style="hair">
        <color auto="1"/>
      </bottom>
      <diagonal/>
    </border>
    <border>
      <left style="thin">
        <color indexed="64"/>
      </left>
      <right/>
      <top style="hair">
        <color indexed="64"/>
      </top>
      <bottom style="hair">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style="hair">
        <color indexed="64"/>
      </left>
      <right/>
      <top style="thin">
        <color indexed="64"/>
      </top>
      <bottom/>
      <diagonal/>
    </border>
    <border>
      <left/>
      <right style="thin">
        <color auto="1"/>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bottom/>
      <diagonal/>
    </border>
    <border>
      <left style="hair">
        <color indexed="64"/>
      </left>
      <right style="hair">
        <color indexed="64"/>
      </right>
      <top/>
      <bottom/>
      <diagonal/>
    </border>
    <border>
      <left style="hair">
        <color indexed="64"/>
      </left>
      <right/>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hair">
        <color indexed="64"/>
      </left>
      <right style="hair">
        <color indexed="64"/>
      </right>
      <top style="thin">
        <color indexed="64"/>
      </top>
      <bottom style="thin">
        <color indexed="64"/>
      </bottom>
      <diagonal/>
    </border>
    <border>
      <left style="hair">
        <color auto="1"/>
      </left>
      <right style="hair">
        <color auto="1"/>
      </right>
      <top style="hair">
        <color auto="1"/>
      </top>
      <bottom/>
      <diagonal/>
    </border>
    <border>
      <left style="hair">
        <color auto="1"/>
      </left>
      <right style="thin">
        <color indexed="64"/>
      </right>
      <top style="hair">
        <color auto="1"/>
      </top>
      <bottom style="hair">
        <color auto="1"/>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auto="1"/>
      </bottom>
      <diagonal/>
    </border>
    <border>
      <left style="hair">
        <color auto="1"/>
      </left>
      <right style="hair">
        <color auto="1"/>
      </right>
      <top/>
      <bottom style="hair">
        <color auto="1"/>
      </bottom>
      <diagonal/>
    </border>
    <border>
      <left/>
      <right style="hair">
        <color indexed="64"/>
      </right>
      <top/>
      <bottom style="hair">
        <color indexed="64"/>
      </bottom>
      <diagonal/>
    </border>
    <border>
      <left style="thin">
        <color indexed="64"/>
      </left>
      <right style="hair">
        <color indexed="64"/>
      </right>
      <top style="hair">
        <color indexed="64"/>
      </top>
      <bottom/>
      <diagonal/>
    </border>
    <border>
      <left/>
      <right style="thin">
        <color auto="1"/>
      </right>
      <top style="hair">
        <color indexed="64"/>
      </top>
      <bottom/>
      <diagonal/>
    </border>
    <border>
      <left style="thin">
        <color indexed="64"/>
      </left>
      <right style="hair">
        <color indexed="64"/>
      </right>
      <top/>
      <bottom style="hair">
        <color indexed="64"/>
      </bottom>
      <diagonal/>
    </border>
    <border>
      <left/>
      <right style="thin">
        <color indexed="64"/>
      </right>
      <top/>
      <bottom style="hair">
        <color indexed="64"/>
      </bottom>
      <diagonal/>
    </border>
    <border>
      <left/>
      <right style="thin">
        <color indexed="64"/>
      </right>
      <top style="thin">
        <color indexed="64"/>
      </top>
      <bottom style="thin">
        <color auto="1"/>
      </bottom>
      <diagonal/>
    </border>
    <border>
      <left/>
      <right style="hair">
        <color indexed="64"/>
      </right>
      <top/>
      <bottom style="thin">
        <color indexed="64"/>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style="thin">
        <color indexed="64"/>
      </top>
      <bottom/>
      <diagonal/>
    </border>
    <border>
      <left style="thin">
        <color indexed="64"/>
      </left>
      <right style="thin">
        <color indexed="64"/>
      </right>
      <top/>
      <bottom/>
      <diagonal/>
    </border>
    <border>
      <left style="thin">
        <color indexed="64"/>
      </left>
      <right style="hair">
        <color indexed="64"/>
      </right>
      <top/>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auto="1"/>
      </left>
      <right style="hair">
        <color auto="1"/>
      </right>
      <top/>
      <bottom style="thin">
        <color indexed="64"/>
      </bottom>
      <diagonal/>
    </border>
    <border>
      <left style="hair">
        <color auto="1"/>
      </left>
      <right style="hair">
        <color auto="1"/>
      </right>
      <top style="thin">
        <color indexed="64"/>
      </top>
      <bottom style="hair">
        <color auto="1"/>
      </bottom>
      <diagonal/>
    </border>
    <border>
      <left style="thin">
        <color indexed="64"/>
      </left>
      <right style="hair">
        <color indexed="64"/>
      </right>
      <top style="thin">
        <color indexed="64"/>
      </top>
      <bottom style="thin">
        <color indexed="64"/>
      </bottom>
      <diagonal/>
    </border>
    <border>
      <left style="thin">
        <color indexed="64"/>
      </left>
      <right/>
      <top style="hair">
        <color indexed="64"/>
      </top>
      <bottom style="thin">
        <color indexed="64"/>
      </bottom>
      <diagonal/>
    </border>
    <border>
      <left style="thin">
        <color auto="1"/>
      </left>
      <right/>
      <top style="hair">
        <color indexed="64"/>
      </top>
      <bottom style="double">
        <color indexed="64"/>
      </bottom>
      <diagonal/>
    </border>
  </borders>
  <cellStyleXfs count="18">
    <xf numFmtId="0" fontId="0" fillId="0" borderId="0">
      <alignment vertical="center"/>
    </xf>
    <xf numFmtId="0" fontId="3" fillId="0" borderId="0">
      <alignment vertical="center"/>
    </xf>
    <xf numFmtId="0" fontId="7" fillId="0" borderId="0">
      <alignment vertical="center"/>
    </xf>
    <xf numFmtId="0" fontId="9" fillId="0" borderId="0">
      <alignment vertical="center"/>
    </xf>
    <xf numFmtId="38" fontId="10" fillId="0" borderId="0" applyFont="0" applyFill="0" applyBorder="0" applyAlignment="0" applyProtection="0">
      <alignment vertical="center"/>
    </xf>
    <xf numFmtId="0" fontId="1" fillId="0" borderId="0">
      <alignment vertical="center"/>
    </xf>
    <xf numFmtId="0" fontId="3" fillId="0" borderId="0">
      <alignment vertical="center"/>
    </xf>
    <xf numFmtId="38" fontId="11" fillId="0" borderId="0" applyFont="0" applyFill="0" applyBorder="0" applyAlignment="0" applyProtection="0">
      <alignment vertical="center"/>
    </xf>
    <xf numFmtId="0" fontId="9" fillId="0" borderId="0">
      <alignment vertical="center"/>
    </xf>
    <xf numFmtId="176" fontId="10" fillId="0" borderId="0" applyFont="0" applyFill="0" applyBorder="0" applyAlignment="0" applyProtection="0">
      <alignment vertical="center"/>
    </xf>
    <xf numFmtId="0" fontId="9" fillId="0" borderId="0"/>
    <xf numFmtId="0" fontId="7" fillId="0" borderId="0">
      <alignment vertical="center"/>
    </xf>
    <xf numFmtId="0" fontId="3" fillId="0" borderId="0">
      <alignment vertical="center"/>
    </xf>
    <xf numFmtId="38" fontId="11" fillId="0" borderId="0" applyFont="0" applyFill="0" applyBorder="0" applyAlignment="0" applyProtection="0">
      <alignment vertical="center"/>
    </xf>
    <xf numFmtId="0" fontId="1" fillId="0" borderId="0">
      <alignment vertical="center"/>
    </xf>
    <xf numFmtId="0" fontId="2" fillId="0" borderId="0" applyNumberFormat="0" applyFill="0" applyBorder="0" applyAlignment="0" applyProtection="0">
      <alignment vertical="center"/>
    </xf>
    <xf numFmtId="38" fontId="7" fillId="0" borderId="0" applyFont="0" applyFill="0" applyBorder="0" applyAlignment="0" applyProtection="0">
      <alignment vertical="center"/>
    </xf>
    <xf numFmtId="38" fontId="1" fillId="0" borderId="0" applyFont="0" applyFill="0" applyBorder="0" applyAlignment="0" applyProtection="0">
      <alignment vertical="center"/>
    </xf>
  </cellStyleXfs>
  <cellXfs count="446">
    <xf numFmtId="0" fontId="0" fillId="0" borderId="0" xfId="0">
      <alignment vertical="center"/>
    </xf>
    <xf numFmtId="49" fontId="13" fillId="2" borderId="19" xfId="12" applyNumberFormat="1" applyFont="1" applyFill="1" applyBorder="1" applyAlignment="1" applyProtection="1">
      <alignment horizontal="center" vertical="center"/>
      <protection locked="0"/>
    </xf>
    <xf numFmtId="49" fontId="13" fillId="2" borderId="8" xfId="12" applyNumberFormat="1" applyFont="1" applyFill="1" applyBorder="1" applyAlignment="1" applyProtection="1">
      <alignment horizontal="center" vertical="center"/>
      <protection locked="0"/>
    </xf>
    <xf numFmtId="49" fontId="13" fillId="2" borderId="61" xfId="12" applyNumberFormat="1" applyFont="1" applyFill="1" applyBorder="1" applyAlignment="1" applyProtection="1">
      <alignment horizontal="center" vertical="center"/>
      <protection locked="0"/>
    </xf>
    <xf numFmtId="49" fontId="13" fillId="2" borderId="44" xfId="12" applyNumberFormat="1" applyFont="1" applyFill="1" applyBorder="1" applyAlignment="1" applyProtection="1">
      <alignment horizontal="center" vertical="center"/>
      <protection locked="0"/>
    </xf>
    <xf numFmtId="49" fontId="13" fillId="2" borderId="63" xfId="12" applyNumberFormat="1" applyFont="1" applyFill="1" applyBorder="1" applyAlignment="1" applyProtection="1">
      <alignment horizontal="center" vertical="center"/>
      <protection locked="0"/>
    </xf>
    <xf numFmtId="49" fontId="13" fillId="2" borderId="36" xfId="12" applyNumberFormat="1" applyFont="1" applyFill="1" applyBorder="1" applyAlignment="1" applyProtection="1">
      <alignment horizontal="center" vertical="center"/>
      <protection locked="0"/>
    </xf>
    <xf numFmtId="49" fontId="13" fillId="2" borderId="0" xfId="0" applyNumberFormat="1" applyFont="1" applyFill="1" applyAlignment="1" applyProtection="1">
      <alignment horizontal="left" vertical="center"/>
      <protection locked="0"/>
    </xf>
    <xf numFmtId="0" fontId="13" fillId="2" borderId="0" xfId="0" applyFont="1" applyFill="1" applyAlignment="1" applyProtection="1">
      <alignment horizontal="left" vertical="center"/>
      <protection locked="0"/>
    </xf>
    <xf numFmtId="38" fontId="13" fillId="2" borderId="17" xfId="1" applyNumberFormat="1" applyFont="1" applyFill="1" applyBorder="1" applyAlignment="1" applyProtection="1">
      <alignment horizontal="right" vertical="center"/>
      <protection locked="0"/>
    </xf>
    <xf numFmtId="38" fontId="13" fillId="2" borderId="10" xfId="1" applyNumberFormat="1" applyFont="1" applyFill="1" applyBorder="1" applyAlignment="1" applyProtection="1">
      <alignment horizontal="right" vertical="center"/>
      <protection locked="0"/>
    </xf>
    <xf numFmtId="38" fontId="13" fillId="2" borderId="12" xfId="1" applyNumberFormat="1" applyFont="1" applyFill="1" applyBorder="1" applyAlignment="1" applyProtection="1">
      <alignment horizontal="right" vertical="center"/>
      <protection locked="0"/>
    </xf>
    <xf numFmtId="38" fontId="13" fillId="2" borderId="66" xfId="1" applyNumberFormat="1" applyFont="1" applyFill="1" applyBorder="1" applyAlignment="1" applyProtection="1">
      <alignment horizontal="right" vertical="center"/>
      <protection locked="0"/>
    </xf>
    <xf numFmtId="38" fontId="13" fillId="2" borderId="58" xfId="1" applyNumberFormat="1" applyFont="1" applyFill="1" applyBorder="1" applyAlignment="1" applyProtection="1">
      <alignment horizontal="right" vertical="center"/>
      <protection locked="0"/>
    </xf>
    <xf numFmtId="38" fontId="13" fillId="2" borderId="59" xfId="1" applyNumberFormat="1" applyFont="1" applyFill="1" applyBorder="1" applyAlignment="1" applyProtection="1">
      <alignment horizontal="right" vertical="center"/>
      <protection locked="0"/>
    </xf>
    <xf numFmtId="181" fontId="13" fillId="2" borderId="0" xfId="0" applyNumberFormat="1" applyFont="1" applyFill="1" applyAlignment="1" applyProtection="1">
      <alignment horizontal="left" vertical="center"/>
      <protection locked="0"/>
    </xf>
    <xf numFmtId="184" fontId="13" fillId="2" borderId="0" xfId="0" applyNumberFormat="1" applyFont="1" applyFill="1" applyAlignment="1" applyProtection="1">
      <alignment horizontal="left" vertical="center"/>
      <protection locked="0"/>
    </xf>
    <xf numFmtId="49" fontId="13" fillId="2" borderId="0" xfId="0" applyNumberFormat="1" applyFont="1" applyFill="1" applyAlignment="1" applyProtection="1">
      <alignment horizontal="left" vertical="center" shrinkToFit="1"/>
      <protection locked="0"/>
    </xf>
    <xf numFmtId="49" fontId="13" fillId="2" borderId="9" xfId="12" applyNumberFormat="1" applyFont="1" applyFill="1" applyBorder="1" applyAlignment="1" applyProtection="1">
      <alignment horizontal="center" vertical="center"/>
      <protection locked="0"/>
    </xf>
    <xf numFmtId="178" fontId="13" fillId="2" borderId="11" xfId="12" applyNumberFormat="1" applyFont="1" applyFill="1" applyBorder="1" applyAlignment="1" applyProtection="1">
      <alignment horizontal="center" vertical="center"/>
      <protection locked="0"/>
    </xf>
    <xf numFmtId="49" fontId="13" fillId="2" borderId="4" xfId="12" applyNumberFormat="1" applyFont="1" applyFill="1" applyBorder="1" applyAlignment="1" applyProtection="1">
      <alignment horizontal="center" vertical="center"/>
      <protection locked="0"/>
    </xf>
    <xf numFmtId="178" fontId="13" fillId="2" borderId="6" xfId="12" applyNumberFormat="1" applyFont="1" applyFill="1" applyBorder="1" applyAlignment="1" applyProtection="1">
      <alignment horizontal="center" vertical="center"/>
      <protection locked="0"/>
    </xf>
    <xf numFmtId="38" fontId="13" fillId="2" borderId="9" xfId="6" applyNumberFormat="1" applyFont="1" applyFill="1" applyBorder="1" applyAlignment="1" applyProtection="1">
      <alignment horizontal="right" vertical="center"/>
      <protection locked="0"/>
    </xf>
    <xf numFmtId="0" fontId="13" fillId="2" borderId="11" xfId="6" applyFont="1" applyFill="1" applyBorder="1" applyAlignment="1" applyProtection="1">
      <alignment horizontal="right" vertical="center"/>
      <protection locked="0"/>
    </xf>
    <xf numFmtId="38" fontId="13" fillId="2" borderId="4" xfId="6" applyNumberFormat="1" applyFont="1" applyFill="1" applyBorder="1" applyAlignment="1" applyProtection="1">
      <alignment horizontal="right" vertical="center"/>
      <protection locked="0"/>
    </xf>
    <xf numFmtId="0" fontId="13" fillId="2" borderId="6" xfId="6" applyFont="1" applyFill="1" applyBorder="1" applyAlignment="1" applyProtection="1">
      <alignment horizontal="right" vertical="center"/>
      <protection locked="0"/>
    </xf>
    <xf numFmtId="38" fontId="13" fillId="2" borderId="11" xfId="6" applyNumberFormat="1" applyFont="1" applyFill="1" applyBorder="1" applyAlignment="1" applyProtection="1">
      <alignment horizontal="right" vertical="center"/>
      <protection locked="0"/>
    </xf>
    <xf numFmtId="182" fontId="13" fillId="2" borderId="11" xfId="6" applyNumberFormat="1" applyFont="1" applyFill="1" applyBorder="1" applyAlignment="1" applyProtection="1">
      <alignment horizontal="right" vertical="center"/>
      <protection locked="0"/>
    </xf>
    <xf numFmtId="38" fontId="13" fillId="2" borderId="16" xfId="1" applyNumberFormat="1" applyFont="1" applyFill="1" applyBorder="1" applyAlignment="1" applyProtection="1">
      <alignment horizontal="right" vertical="center"/>
      <protection locked="0"/>
    </xf>
    <xf numFmtId="38" fontId="13" fillId="2" borderId="5" xfId="1" applyNumberFormat="1" applyFont="1" applyFill="1" applyBorder="1" applyAlignment="1" applyProtection="1">
      <alignment horizontal="right" vertical="center"/>
      <protection locked="0"/>
    </xf>
    <xf numFmtId="38" fontId="13" fillId="2" borderId="7" xfId="1" applyNumberFormat="1" applyFont="1" applyFill="1" applyBorder="1" applyAlignment="1" applyProtection="1">
      <alignment horizontal="right" vertical="center"/>
      <protection locked="0"/>
    </xf>
    <xf numFmtId="14" fontId="13" fillId="2" borderId="65" xfId="0" applyNumberFormat="1" applyFont="1" applyFill="1" applyBorder="1" applyAlignment="1" applyProtection="1">
      <alignment horizontal="left" vertical="center"/>
      <protection locked="0"/>
    </xf>
    <xf numFmtId="177" fontId="13" fillId="2" borderId="14" xfId="0" applyNumberFormat="1" applyFont="1" applyFill="1" applyBorder="1" applyAlignment="1" applyProtection="1">
      <alignment horizontal="left" vertical="center"/>
      <protection locked="0"/>
    </xf>
    <xf numFmtId="14" fontId="13" fillId="2" borderId="16" xfId="0" applyNumberFormat="1" applyFont="1" applyFill="1" applyBorder="1" applyAlignment="1" applyProtection="1">
      <alignment horizontal="left" vertical="center"/>
      <protection locked="0"/>
    </xf>
    <xf numFmtId="177" fontId="13" fillId="2" borderId="5" xfId="0" applyNumberFormat="1" applyFont="1" applyFill="1" applyBorder="1" applyAlignment="1" applyProtection="1">
      <alignment horizontal="left" vertical="center"/>
      <protection locked="0"/>
    </xf>
    <xf numFmtId="38" fontId="13" fillId="2" borderId="13" xfId="6" applyNumberFormat="1" applyFont="1" applyFill="1" applyBorder="1" applyAlignment="1" applyProtection="1">
      <alignment horizontal="right" vertical="center"/>
      <protection locked="0"/>
    </xf>
    <xf numFmtId="0" fontId="13" fillId="2" borderId="15" xfId="6" applyFont="1" applyFill="1" applyBorder="1" applyAlignment="1" applyProtection="1">
      <alignment horizontal="right" vertical="center"/>
      <protection locked="0"/>
    </xf>
    <xf numFmtId="49" fontId="13" fillId="2" borderId="26" xfId="12" applyNumberFormat="1" applyFont="1" applyFill="1" applyBorder="1" applyAlignment="1" applyProtection="1">
      <alignment horizontal="left" vertical="center"/>
      <protection locked="0"/>
    </xf>
    <xf numFmtId="49" fontId="13" fillId="2" borderId="55" xfId="12" applyNumberFormat="1" applyFont="1" applyFill="1" applyBorder="1" applyAlignment="1" applyProtection="1">
      <alignment horizontal="left" vertical="center"/>
      <protection locked="0"/>
    </xf>
    <xf numFmtId="49" fontId="13" fillId="2" borderId="32" xfId="12" applyNumberFormat="1" applyFont="1" applyFill="1" applyBorder="1" applyAlignment="1" applyProtection="1">
      <alignment horizontal="left" vertical="center"/>
      <protection locked="0"/>
    </xf>
    <xf numFmtId="49" fontId="13" fillId="2" borderId="52" xfId="12" applyNumberFormat="1" applyFont="1" applyFill="1" applyBorder="1" applyAlignment="1" applyProtection="1">
      <alignment horizontal="left" vertical="center"/>
      <protection locked="0"/>
    </xf>
    <xf numFmtId="49" fontId="13" fillId="2" borderId="20" xfId="12" applyNumberFormat="1" applyFont="1" applyFill="1" applyBorder="1" applyAlignment="1" applyProtection="1">
      <alignment horizontal="left" vertical="center"/>
      <protection locked="0"/>
    </xf>
    <xf numFmtId="49" fontId="13" fillId="2" borderId="51" xfId="12" applyNumberFormat="1" applyFont="1" applyFill="1" applyBorder="1" applyAlignment="1" applyProtection="1">
      <alignment horizontal="left" vertical="center"/>
      <protection locked="0"/>
    </xf>
    <xf numFmtId="14" fontId="13" fillId="2" borderId="26" xfId="0" applyNumberFormat="1" applyFont="1" applyFill="1" applyBorder="1" applyAlignment="1" applyProtection="1">
      <alignment horizontal="left" vertical="center"/>
      <protection locked="0"/>
    </xf>
    <xf numFmtId="177" fontId="13" fillId="2" borderId="24" xfId="0" applyNumberFormat="1" applyFont="1" applyFill="1" applyBorder="1" applyAlignment="1" applyProtection="1">
      <alignment horizontal="left" vertical="center"/>
      <protection locked="0"/>
    </xf>
    <xf numFmtId="177" fontId="13" fillId="2" borderId="27" xfId="0" applyNumberFormat="1" applyFont="1" applyFill="1" applyBorder="1" applyAlignment="1" applyProtection="1">
      <alignment horizontal="left" vertical="center"/>
      <protection locked="0"/>
    </xf>
    <xf numFmtId="177" fontId="13" fillId="2" borderId="32" xfId="0" applyNumberFormat="1" applyFont="1" applyFill="1" applyBorder="1" applyAlignment="1" applyProtection="1">
      <alignment horizontal="left" vertical="center"/>
      <protection locked="0"/>
    </xf>
    <xf numFmtId="177" fontId="13" fillId="2" borderId="0" xfId="0" applyNumberFormat="1" applyFont="1" applyFill="1" applyAlignment="1" applyProtection="1">
      <alignment horizontal="left" vertical="center"/>
      <protection locked="0"/>
    </xf>
    <xf numFmtId="177" fontId="13" fillId="2" borderId="30" xfId="0" applyNumberFormat="1" applyFont="1" applyFill="1" applyBorder="1" applyAlignment="1" applyProtection="1">
      <alignment horizontal="left" vertical="center"/>
      <protection locked="0"/>
    </xf>
    <xf numFmtId="177" fontId="13" fillId="2" borderId="20" xfId="0" applyNumberFormat="1" applyFont="1" applyFill="1" applyBorder="1" applyAlignment="1" applyProtection="1">
      <alignment horizontal="left" vertical="center"/>
      <protection locked="0"/>
    </xf>
    <xf numFmtId="177" fontId="13" fillId="2" borderId="21" xfId="0" applyNumberFormat="1" applyFont="1" applyFill="1" applyBorder="1" applyAlignment="1" applyProtection="1">
      <alignment horizontal="left" vertical="center"/>
      <protection locked="0"/>
    </xf>
    <xf numFmtId="177" fontId="13" fillId="2" borderId="22" xfId="0" applyNumberFormat="1" applyFont="1" applyFill="1" applyBorder="1" applyAlignment="1" applyProtection="1">
      <alignment horizontal="left" vertical="center"/>
      <protection locked="0"/>
    </xf>
    <xf numFmtId="49" fontId="13" fillId="2" borderId="9" xfId="6" applyNumberFormat="1" applyFont="1" applyFill="1" applyBorder="1" applyAlignment="1" applyProtection="1">
      <alignment horizontal="left" vertical="center"/>
      <protection locked="0"/>
    </xf>
    <xf numFmtId="49" fontId="13" fillId="2" borderId="10" xfId="6" applyNumberFormat="1" applyFont="1" applyFill="1" applyBorder="1" applyAlignment="1" applyProtection="1">
      <alignment horizontal="left" vertical="center"/>
      <protection locked="0"/>
    </xf>
    <xf numFmtId="0" fontId="13" fillId="2" borderId="10" xfId="6" applyFont="1" applyFill="1" applyBorder="1" applyAlignment="1" applyProtection="1">
      <alignment horizontal="left" vertical="center"/>
      <protection locked="0"/>
    </xf>
    <xf numFmtId="0" fontId="13" fillId="2" borderId="11" xfId="6" applyFont="1" applyFill="1" applyBorder="1" applyAlignment="1" applyProtection="1">
      <alignment horizontal="left" vertical="center"/>
      <protection locked="0"/>
    </xf>
    <xf numFmtId="49" fontId="13" fillId="2" borderId="37" xfId="12" applyNumberFormat="1" applyFont="1" applyFill="1" applyBorder="1" applyAlignment="1" applyProtection="1">
      <alignment horizontal="center" vertical="center"/>
      <protection locked="0"/>
    </xf>
    <xf numFmtId="49" fontId="13" fillId="2" borderId="62" xfId="12" applyNumberFormat="1" applyFont="1" applyFill="1" applyBorder="1" applyAlignment="1" applyProtection="1">
      <alignment horizontal="center" vertical="center"/>
      <protection locked="0"/>
    </xf>
    <xf numFmtId="49" fontId="13" fillId="2" borderId="13" xfId="0" applyNumberFormat="1" applyFont="1" applyFill="1" applyBorder="1" applyAlignment="1" applyProtection="1">
      <alignment horizontal="left" vertical="center"/>
      <protection locked="0"/>
    </xf>
    <xf numFmtId="0" fontId="13" fillId="2" borderId="14" xfId="0" applyFont="1" applyFill="1" applyBorder="1" applyAlignment="1" applyProtection="1">
      <alignment horizontal="left" vertical="center"/>
      <protection locked="0"/>
    </xf>
    <xf numFmtId="0" fontId="13" fillId="2" borderId="15" xfId="0" applyFont="1" applyFill="1" applyBorder="1" applyAlignment="1" applyProtection="1">
      <alignment horizontal="left" vertical="center"/>
      <protection locked="0"/>
    </xf>
    <xf numFmtId="49" fontId="13" fillId="2" borderId="1" xfId="12" applyNumberFormat="1" applyFont="1" applyFill="1" applyBorder="1" applyAlignment="1" applyProtection="1">
      <alignment horizontal="center" vertical="center"/>
      <protection locked="0"/>
    </xf>
    <xf numFmtId="178" fontId="13" fillId="2" borderId="18" xfId="12" applyNumberFormat="1" applyFont="1" applyFill="1" applyBorder="1" applyAlignment="1" applyProtection="1">
      <alignment horizontal="center" vertical="center"/>
      <protection locked="0"/>
    </xf>
    <xf numFmtId="49" fontId="13" fillId="2" borderId="9" xfId="0" applyNumberFormat="1" applyFont="1" applyFill="1" applyBorder="1" applyAlignment="1" applyProtection="1">
      <alignment horizontal="left" vertical="center"/>
      <protection locked="0"/>
    </xf>
    <xf numFmtId="0" fontId="13" fillId="2" borderId="10" xfId="0" applyFont="1" applyFill="1" applyBorder="1" applyAlignment="1" applyProtection="1">
      <alignment horizontal="left" vertical="center"/>
      <protection locked="0"/>
    </xf>
    <xf numFmtId="0" fontId="13" fillId="2" borderId="11" xfId="0" applyFont="1" applyFill="1" applyBorder="1" applyAlignment="1" applyProtection="1">
      <alignment horizontal="left" vertical="center"/>
      <protection locked="0"/>
    </xf>
    <xf numFmtId="49" fontId="13" fillId="2" borderId="53" xfId="12" applyNumberFormat="1" applyFont="1" applyFill="1" applyBorder="1" applyAlignment="1" applyProtection="1">
      <alignment horizontal="center" vertical="center"/>
      <protection locked="0"/>
    </xf>
    <xf numFmtId="49" fontId="13" fillId="2" borderId="45" xfId="12" applyNumberFormat="1" applyFont="1" applyFill="1" applyBorder="1" applyAlignment="1" applyProtection="1">
      <alignment horizontal="center" vertical="center"/>
      <protection locked="0"/>
    </xf>
    <xf numFmtId="49" fontId="13" fillId="2" borderId="13" xfId="12" applyNumberFormat="1" applyFont="1" applyFill="1" applyBorder="1" applyAlignment="1" applyProtection="1">
      <alignment horizontal="center" vertical="center"/>
      <protection locked="0"/>
    </xf>
    <xf numFmtId="49" fontId="13" fillId="2" borderId="15" xfId="12" applyNumberFormat="1" applyFont="1" applyFill="1" applyBorder="1" applyAlignment="1" applyProtection="1">
      <alignment horizontal="center" vertical="center"/>
      <protection locked="0"/>
    </xf>
    <xf numFmtId="49" fontId="13" fillId="2" borderId="4" xfId="0" applyNumberFormat="1" applyFont="1" applyFill="1" applyBorder="1" applyAlignment="1" applyProtection="1">
      <alignment horizontal="left" vertical="center"/>
      <protection locked="0"/>
    </xf>
    <xf numFmtId="0" fontId="13" fillId="2" borderId="5" xfId="0" applyFont="1" applyFill="1" applyBorder="1" applyAlignment="1" applyProtection="1">
      <alignment horizontal="left" vertical="center"/>
      <protection locked="0"/>
    </xf>
    <xf numFmtId="0" fontId="13" fillId="2" borderId="6" xfId="0" applyFont="1" applyFill="1" applyBorder="1" applyAlignment="1" applyProtection="1">
      <alignment horizontal="left" vertical="center"/>
      <protection locked="0"/>
    </xf>
    <xf numFmtId="49" fontId="13" fillId="2" borderId="31" xfId="12" applyNumberFormat="1" applyFont="1" applyFill="1" applyBorder="1" applyAlignment="1" applyProtection="1">
      <alignment horizontal="center" vertical="center"/>
      <protection locked="0"/>
    </xf>
    <xf numFmtId="49" fontId="13" fillId="2" borderId="44" xfId="12" applyNumberFormat="1" applyFont="1" applyFill="1" applyBorder="1" applyAlignment="1" applyProtection="1">
      <alignment horizontal="center" vertical="center"/>
      <protection locked="0"/>
    </xf>
    <xf numFmtId="0" fontId="13" fillId="2" borderId="55" xfId="12" applyFont="1" applyFill="1" applyBorder="1" applyAlignment="1" applyProtection="1">
      <alignment horizontal="left" vertical="center"/>
      <protection locked="0"/>
    </xf>
    <xf numFmtId="0" fontId="13" fillId="2" borderId="52" xfId="12" applyFont="1" applyFill="1" applyBorder="1" applyAlignment="1" applyProtection="1">
      <alignment horizontal="left" vertical="center"/>
      <protection locked="0"/>
    </xf>
    <xf numFmtId="0" fontId="13" fillId="2" borderId="51" xfId="12" applyFont="1" applyFill="1" applyBorder="1" applyAlignment="1" applyProtection="1">
      <alignment horizontal="left" vertical="center"/>
      <protection locked="0"/>
    </xf>
    <xf numFmtId="49" fontId="13" fillId="2" borderId="13" xfId="6" applyNumberFormat="1" applyFont="1" applyFill="1" applyBorder="1" applyAlignment="1" applyProtection="1">
      <alignment horizontal="left" vertical="center"/>
      <protection locked="0"/>
    </xf>
    <xf numFmtId="49" fontId="13" fillId="2" borderId="14" xfId="6" applyNumberFormat="1" applyFont="1" applyFill="1" applyBorder="1" applyAlignment="1" applyProtection="1">
      <alignment horizontal="left" vertical="center"/>
      <protection locked="0"/>
    </xf>
    <xf numFmtId="0" fontId="13" fillId="2" borderId="14" xfId="6" applyFont="1" applyFill="1" applyBorder="1" applyAlignment="1" applyProtection="1">
      <alignment horizontal="left" vertical="center"/>
      <protection locked="0"/>
    </xf>
    <xf numFmtId="0" fontId="13" fillId="2" borderId="15" xfId="6" applyFont="1" applyFill="1" applyBorder="1" applyAlignment="1" applyProtection="1">
      <alignment horizontal="left" vertical="center"/>
      <protection locked="0"/>
    </xf>
    <xf numFmtId="49" fontId="13" fillId="2" borderId="9" xfId="12" applyNumberFormat="1" applyFont="1" applyFill="1" applyBorder="1" applyAlignment="1" applyProtection="1">
      <alignment horizontal="left" vertical="center"/>
      <protection locked="0"/>
    </xf>
    <xf numFmtId="49" fontId="13" fillId="2" borderId="11" xfId="12" applyNumberFormat="1" applyFont="1" applyFill="1" applyBorder="1" applyAlignment="1" applyProtection="1">
      <alignment horizontal="left" vertical="center"/>
      <protection locked="0"/>
    </xf>
    <xf numFmtId="14" fontId="13" fillId="2" borderId="9" xfId="0" applyNumberFormat="1" applyFont="1" applyFill="1" applyBorder="1" applyAlignment="1" applyProtection="1">
      <alignment horizontal="left" vertical="center"/>
      <protection locked="0"/>
    </xf>
    <xf numFmtId="177" fontId="13" fillId="2" borderId="12" xfId="0" applyNumberFormat="1" applyFont="1" applyFill="1" applyBorder="1" applyAlignment="1" applyProtection="1">
      <alignment horizontal="left" vertical="center"/>
      <protection locked="0"/>
    </xf>
    <xf numFmtId="49" fontId="13" fillId="2" borderId="4" xfId="12" applyNumberFormat="1" applyFont="1" applyFill="1" applyBorder="1" applyAlignment="1" applyProtection="1">
      <alignment horizontal="left" vertical="center"/>
      <protection locked="0"/>
    </xf>
    <xf numFmtId="49" fontId="13" fillId="2" borderId="6" xfId="12" applyNumberFormat="1" applyFont="1" applyFill="1" applyBorder="1" applyAlignment="1" applyProtection="1">
      <alignment horizontal="left" vertical="center"/>
      <protection locked="0"/>
    </xf>
    <xf numFmtId="14" fontId="13" fillId="2" borderId="4" xfId="0" applyNumberFormat="1" applyFont="1" applyFill="1" applyBorder="1" applyAlignment="1" applyProtection="1">
      <alignment horizontal="left" vertical="center"/>
      <protection locked="0"/>
    </xf>
    <xf numFmtId="177" fontId="13" fillId="2" borderId="7" xfId="0" applyNumberFormat="1" applyFont="1" applyFill="1" applyBorder="1" applyAlignment="1" applyProtection="1">
      <alignment horizontal="left" vertical="center"/>
      <protection locked="0"/>
    </xf>
    <xf numFmtId="49" fontId="13" fillId="2" borderId="13" xfId="12" applyNumberFormat="1" applyFont="1" applyFill="1" applyBorder="1" applyAlignment="1" applyProtection="1">
      <alignment horizontal="left" vertical="center"/>
      <protection locked="0"/>
    </xf>
    <xf numFmtId="49" fontId="13" fillId="2" borderId="15" xfId="12" applyNumberFormat="1" applyFont="1" applyFill="1" applyBorder="1" applyAlignment="1" applyProtection="1">
      <alignment horizontal="left" vertical="center"/>
      <protection locked="0"/>
    </xf>
    <xf numFmtId="14" fontId="13" fillId="2" borderId="13" xfId="0" applyNumberFormat="1" applyFont="1" applyFill="1" applyBorder="1" applyAlignment="1" applyProtection="1">
      <alignment horizontal="left" vertical="center"/>
      <protection locked="0"/>
    </xf>
    <xf numFmtId="177" fontId="13" fillId="2" borderId="60" xfId="0" applyNumberFormat="1" applyFont="1" applyFill="1" applyBorder="1" applyAlignment="1" applyProtection="1">
      <alignment horizontal="left" vertical="center"/>
      <protection locked="0"/>
    </xf>
    <xf numFmtId="0" fontId="13" fillId="2" borderId="12" xfId="0" applyFont="1" applyFill="1" applyBorder="1" applyAlignment="1" applyProtection="1">
      <alignment horizontal="left" vertical="center"/>
      <protection locked="0"/>
    </xf>
    <xf numFmtId="0" fontId="4" fillId="0" borderId="0" xfId="6" applyFont="1" applyProtection="1">
      <alignment vertical="center"/>
    </xf>
    <xf numFmtId="0" fontId="21" fillId="0" borderId="0" xfId="2" applyFont="1" applyProtection="1">
      <alignment vertical="center"/>
    </xf>
    <xf numFmtId="179" fontId="7" fillId="0" borderId="0" xfId="1" applyNumberFormat="1" applyFont="1" applyAlignment="1" applyProtection="1">
      <alignment horizontal="right" vertical="top"/>
    </xf>
    <xf numFmtId="179" fontId="4" fillId="0" borderId="0" xfId="1" applyNumberFormat="1" applyFont="1" applyAlignment="1" applyProtection="1">
      <alignment vertical="top"/>
    </xf>
    <xf numFmtId="0" fontId="4" fillId="0" borderId="0" xfId="2" applyFont="1" applyProtection="1">
      <alignment vertical="center"/>
    </xf>
    <xf numFmtId="0" fontId="15" fillId="0" borderId="0" xfId="2" applyFont="1" applyProtection="1">
      <alignment vertical="center"/>
    </xf>
    <xf numFmtId="0" fontId="4" fillId="0" borderId="0" xfId="1" applyFont="1" applyProtection="1">
      <alignment vertical="center"/>
    </xf>
    <xf numFmtId="0" fontId="13" fillId="0" borderId="23" xfId="2" applyFont="1" applyBorder="1" applyProtection="1">
      <alignment vertical="center"/>
    </xf>
    <xf numFmtId="0" fontId="13" fillId="0" borderId="24" xfId="2" applyFont="1" applyBorder="1" applyProtection="1">
      <alignment vertical="center"/>
    </xf>
    <xf numFmtId="0" fontId="13" fillId="0" borderId="27" xfId="2" applyFont="1" applyBorder="1" applyProtection="1">
      <alignment vertical="center"/>
    </xf>
    <xf numFmtId="0" fontId="13" fillId="0" borderId="28" xfId="2" applyFont="1" applyBorder="1" applyProtection="1">
      <alignment vertical="center"/>
    </xf>
    <xf numFmtId="0" fontId="13" fillId="0" borderId="0" xfId="2" applyFont="1" applyProtection="1">
      <alignment vertical="center"/>
    </xf>
    <xf numFmtId="0" fontId="13" fillId="0" borderId="30" xfId="2" applyFont="1" applyBorder="1" applyProtection="1">
      <alignment vertical="center"/>
    </xf>
    <xf numFmtId="0" fontId="13" fillId="0" borderId="25" xfId="2" applyFont="1" applyBorder="1" applyProtection="1">
      <alignment vertical="center"/>
    </xf>
    <xf numFmtId="0" fontId="13" fillId="0" borderId="21" xfId="2" applyFont="1" applyBorder="1" applyProtection="1">
      <alignment vertical="center"/>
    </xf>
    <xf numFmtId="0" fontId="13" fillId="0" borderId="22" xfId="2" applyFont="1" applyBorder="1" applyProtection="1">
      <alignment vertical="center"/>
    </xf>
    <xf numFmtId="0" fontId="18" fillId="0" borderId="23" xfId="0" applyFont="1" applyBorder="1" applyAlignment="1" applyProtection="1">
      <alignment horizontal="center" vertical="center"/>
    </xf>
    <xf numFmtId="0" fontId="18" fillId="0" borderId="24" xfId="0" applyFont="1" applyBorder="1" applyAlignment="1" applyProtection="1">
      <alignment horizontal="center" vertical="center"/>
    </xf>
    <xf numFmtId="0" fontId="18" fillId="0" borderId="25" xfId="0" applyFont="1" applyBorder="1" applyProtection="1">
      <alignment vertical="center"/>
    </xf>
    <xf numFmtId="0" fontId="4" fillId="0" borderId="21" xfId="2" applyFont="1" applyBorder="1" applyProtection="1">
      <alignment vertical="center"/>
    </xf>
    <xf numFmtId="0" fontId="18" fillId="0" borderId="28" xfId="0" applyFont="1" applyBorder="1" applyProtection="1">
      <alignment vertical="center"/>
    </xf>
    <xf numFmtId="0" fontId="18" fillId="0" borderId="0" xfId="0" applyFont="1" applyProtection="1">
      <alignment vertical="center"/>
    </xf>
    <xf numFmtId="0" fontId="4" fillId="0" borderId="0" xfId="0" applyFont="1" applyProtection="1">
      <alignment vertical="center"/>
    </xf>
    <xf numFmtId="0" fontId="4" fillId="0" borderId="24" xfId="0" applyFont="1" applyBorder="1" applyProtection="1">
      <alignment vertical="center"/>
    </xf>
    <xf numFmtId="0" fontId="4" fillId="0" borderId="27" xfId="0" applyFont="1" applyBorder="1" applyProtection="1">
      <alignment vertical="center"/>
    </xf>
    <xf numFmtId="0" fontId="4" fillId="0" borderId="30" xfId="0" applyFont="1" applyBorder="1" applyProtection="1">
      <alignment vertical="center"/>
    </xf>
    <xf numFmtId="180" fontId="4" fillId="0" borderId="28" xfId="0" applyNumberFormat="1" applyFont="1" applyBorder="1" applyProtection="1">
      <alignment vertical="center"/>
    </xf>
    <xf numFmtId="180" fontId="4" fillId="0" borderId="0" xfId="0" applyNumberFormat="1" applyFont="1" applyProtection="1">
      <alignment vertical="center"/>
    </xf>
    <xf numFmtId="0" fontId="16" fillId="0" borderId="0" xfId="0" applyFont="1" applyAlignment="1" applyProtection="1">
      <alignment horizontal="right" vertical="top"/>
    </xf>
    <xf numFmtId="0" fontId="22" fillId="0" borderId="0" xfId="0" applyFont="1" applyAlignment="1" applyProtection="1">
      <alignment vertical="top"/>
    </xf>
    <xf numFmtId="0" fontId="4" fillId="0" borderId="28" xfId="0" applyFont="1" applyBorder="1" applyProtection="1">
      <alignment vertical="center"/>
    </xf>
    <xf numFmtId="0" fontId="17" fillId="0" borderId="30" xfId="0" applyFont="1" applyBorder="1" applyAlignment="1" applyProtection="1">
      <alignment vertical="top"/>
    </xf>
    <xf numFmtId="49" fontId="16" fillId="0" borderId="0" xfId="0" applyNumberFormat="1" applyFont="1" applyAlignment="1" applyProtection="1">
      <alignment horizontal="right" vertical="top"/>
    </xf>
    <xf numFmtId="181" fontId="16" fillId="0" borderId="0" xfId="0" applyNumberFormat="1" applyFont="1" applyAlignment="1" applyProtection="1">
      <alignment horizontal="right" vertical="top"/>
    </xf>
    <xf numFmtId="0" fontId="24" fillId="0" borderId="0" xfId="0" applyFont="1" applyAlignment="1" applyProtection="1">
      <alignment horizontal="right" vertical="center"/>
    </xf>
    <xf numFmtId="0" fontId="20" fillId="0" borderId="0" xfId="1" applyFont="1" applyProtection="1">
      <alignment vertical="center"/>
    </xf>
    <xf numFmtId="0" fontId="20" fillId="0" borderId="28" xfId="0" applyFont="1" applyBorder="1" applyProtection="1">
      <alignment vertical="center"/>
    </xf>
    <xf numFmtId="0" fontId="20" fillId="0" borderId="0" xfId="0" applyFont="1" applyProtection="1">
      <alignment vertical="center"/>
    </xf>
    <xf numFmtId="0" fontId="22" fillId="0" borderId="0" xfId="0" applyFont="1" applyAlignment="1" applyProtection="1">
      <alignment vertical="top" wrapText="1"/>
    </xf>
    <xf numFmtId="0" fontId="20" fillId="0" borderId="30" xfId="0" applyFont="1" applyBorder="1" applyProtection="1">
      <alignment vertical="center"/>
    </xf>
    <xf numFmtId="0" fontId="20" fillId="0" borderId="0" xfId="2" applyFont="1" applyProtection="1">
      <alignment vertical="center"/>
    </xf>
    <xf numFmtId="0" fontId="4" fillId="0" borderId="25" xfId="0" applyFont="1" applyBorder="1" applyProtection="1">
      <alignment vertical="center"/>
    </xf>
    <xf numFmtId="0" fontId="4" fillId="0" borderId="21" xfId="0" applyFont="1" applyBorder="1" applyProtection="1">
      <alignment vertical="center"/>
    </xf>
    <xf numFmtId="0" fontId="17" fillId="0" borderId="21" xfId="0" applyFont="1" applyBorder="1" applyAlignment="1" applyProtection="1">
      <alignment vertical="top"/>
    </xf>
    <xf numFmtId="0" fontId="4" fillId="0" borderId="22" xfId="0" applyFont="1" applyBorder="1" applyProtection="1">
      <alignment vertical="center"/>
    </xf>
    <xf numFmtId="0" fontId="17" fillId="0" borderId="0" xfId="0" applyFont="1" applyAlignment="1" applyProtection="1">
      <alignment vertical="top"/>
    </xf>
    <xf numFmtId="49" fontId="17" fillId="0" borderId="0" xfId="0" applyNumberFormat="1" applyFont="1" applyAlignment="1" applyProtection="1">
      <alignment vertical="top"/>
    </xf>
    <xf numFmtId="0" fontId="18" fillId="0" borderId="23" xfId="0" applyFont="1" applyBorder="1" applyAlignment="1" applyProtection="1">
      <alignment horizontal="left" vertical="center" indent="1"/>
    </xf>
    <xf numFmtId="0" fontId="18" fillId="0" borderId="24" xfId="0" applyFont="1" applyBorder="1" applyAlignment="1" applyProtection="1">
      <alignment horizontal="left" vertical="center" indent="1"/>
    </xf>
    <xf numFmtId="0" fontId="18" fillId="0" borderId="27" xfId="0" applyFont="1" applyBorder="1" applyAlignment="1" applyProtection="1">
      <alignment horizontal="left" vertical="center" indent="1"/>
    </xf>
    <xf numFmtId="49" fontId="4" fillId="0" borderId="0" xfId="2" applyNumberFormat="1" applyFont="1" applyProtection="1">
      <alignment vertical="center"/>
    </xf>
    <xf numFmtId="0" fontId="16" fillId="0" borderId="0" xfId="0" applyFont="1" applyProtection="1">
      <alignment vertical="center"/>
    </xf>
    <xf numFmtId="49" fontId="4" fillId="0" borderId="24" xfId="0" applyNumberFormat="1" applyFont="1" applyBorder="1" applyProtection="1">
      <alignment vertical="center"/>
    </xf>
    <xf numFmtId="0" fontId="4" fillId="0" borderId="30" xfId="2" applyFont="1" applyBorder="1" applyProtection="1">
      <alignment vertical="center"/>
    </xf>
    <xf numFmtId="0" fontId="16" fillId="0" borderId="0" xfId="0" applyFont="1" applyAlignment="1" applyProtection="1">
      <alignment horizontal="left" vertical="center"/>
    </xf>
    <xf numFmtId="0" fontId="15" fillId="0" borderId="28" xfId="0" applyFont="1" applyBorder="1" applyProtection="1">
      <alignment vertical="center"/>
    </xf>
    <xf numFmtId="49" fontId="17" fillId="0" borderId="0" xfId="0" applyNumberFormat="1" applyFont="1" applyAlignment="1" applyProtection="1">
      <alignment horizontal="right" vertical="top"/>
    </xf>
    <xf numFmtId="0" fontId="17" fillId="0" borderId="0" xfId="0" applyFont="1" applyAlignment="1" applyProtection="1">
      <alignment horizontal="left" vertical="top"/>
    </xf>
    <xf numFmtId="0" fontId="22" fillId="0" borderId="0" xfId="0" applyFont="1" applyAlignment="1" applyProtection="1">
      <alignment vertical="top"/>
    </xf>
    <xf numFmtId="177" fontId="16" fillId="0" borderId="0" xfId="0" applyNumberFormat="1" applyFont="1" applyAlignment="1" applyProtection="1">
      <alignment horizontal="right" vertical="top"/>
    </xf>
    <xf numFmtId="0" fontId="23" fillId="0" borderId="0" xfId="0" applyFont="1" applyAlignment="1" applyProtection="1">
      <alignment vertical="top"/>
    </xf>
    <xf numFmtId="0" fontId="19" fillId="0" borderId="28" xfId="0" applyFont="1" applyBorder="1" applyProtection="1">
      <alignment vertical="center"/>
    </xf>
    <xf numFmtId="0" fontId="19" fillId="0" borderId="0" xfId="0" applyFont="1" applyProtection="1">
      <alignment vertical="center"/>
    </xf>
    <xf numFmtId="0" fontId="22" fillId="0" borderId="0" xfId="0" applyFont="1" applyAlignment="1" applyProtection="1">
      <alignment vertical="center" wrapText="1"/>
    </xf>
    <xf numFmtId="183" fontId="4" fillId="0" borderId="0" xfId="1" applyNumberFormat="1" applyFont="1" applyProtection="1">
      <alignment vertical="center"/>
    </xf>
    <xf numFmtId="0" fontId="22" fillId="0" borderId="0" xfId="0" applyFont="1" applyProtection="1">
      <alignment vertical="center"/>
    </xf>
    <xf numFmtId="0" fontId="17" fillId="0" borderId="21" xfId="0" applyFont="1" applyBorder="1" applyAlignment="1" applyProtection="1">
      <alignment horizontal="left" vertical="center"/>
    </xf>
    <xf numFmtId="0" fontId="4" fillId="0" borderId="23" xfId="0" applyFont="1" applyBorder="1" applyAlignment="1" applyProtection="1">
      <alignment horizontal="left" vertical="center"/>
    </xf>
    <xf numFmtId="0" fontId="4" fillId="0" borderId="24" xfId="0" applyFont="1" applyBorder="1" applyAlignment="1" applyProtection="1">
      <alignment horizontal="left" vertical="center"/>
    </xf>
    <xf numFmtId="0" fontId="4" fillId="0" borderId="27" xfId="0" applyFont="1" applyBorder="1" applyAlignment="1" applyProtection="1">
      <alignment horizontal="left" vertical="center"/>
    </xf>
    <xf numFmtId="0" fontId="4" fillId="0" borderId="2" xfId="1" applyFont="1" applyBorder="1" applyAlignment="1" applyProtection="1">
      <alignment horizontal="center" vertical="center"/>
    </xf>
    <xf numFmtId="0" fontId="4" fillId="0" borderId="50" xfId="1" applyFont="1" applyBorder="1" applyAlignment="1" applyProtection="1">
      <alignment horizontal="center" vertical="center"/>
    </xf>
    <xf numFmtId="177" fontId="4" fillId="0" borderId="2" xfId="0" applyNumberFormat="1" applyFont="1" applyBorder="1" applyAlignment="1" applyProtection="1">
      <alignment horizontal="center" vertical="center"/>
    </xf>
    <xf numFmtId="177" fontId="4" fillId="0" borderId="50" xfId="0" applyNumberFormat="1" applyFont="1" applyBorder="1" applyAlignment="1" applyProtection="1">
      <alignment horizontal="center" vertical="center"/>
    </xf>
    <xf numFmtId="177" fontId="4" fillId="0" borderId="24" xfId="0" applyNumberFormat="1" applyFont="1" applyBorder="1" applyAlignment="1" applyProtection="1">
      <alignment horizontal="center" vertical="center"/>
    </xf>
    <xf numFmtId="177" fontId="4" fillId="0" borderId="27" xfId="0" applyNumberFormat="1" applyFont="1" applyBorder="1" applyAlignment="1" applyProtection="1">
      <alignment horizontal="center" vertical="center"/>
    </xf>
    <xf numFmtId="0" fontId="4" fillId="0" borderId="28" xfId="0" applyFont="1" applyBorder="1" applyAlignment="1" applyProtection="1">
      <alignment horizontal="left" vertical="center"/>
    </xf>
    <xf numFmtId="0" fontId="4" fillId="0" borderId="0" xfId="0" applyFont="1" applyAlignment="1" applyProtection="1">
      <alignment horizontal="left" vertical="center"/>
    </xf>
    <xf numFmtId="0" fontId="4" fillId="0" borderId="30" xfId="0" applyFont="1" applyBorder="1" applyAlignment="1" applyProtection="1">
      <alignment horizontal="left" vertical="center"/>
    </xf>
    <xf numFmtId="0" fontId="4" fillId="0" borderId="7" xfId="2" applyFont="1" applyBorder="1" applyProtection="1">
      <alignment vertical="center"/>
    </xf>
    <xf numFmtId="0" fontId="4" fillId="0" borderId="27" xfId="2" applyFont="1" applyBorder="1" applyProtection="1">
      <alignment vertical="center"/>
    </xf>
    <xf numFmtId="177" fontId="4" fillId="0" borderId="0" xfId="0" applyNumberFormat="1" applyFont="1" applyAlignment="1" applyProtection="1">
      <alignment horizontal="center" vertical="center"/>
    </xf>
    <xf numFmtId="177" fontId="4" fillId="0" borderId="30" xfId="0" applyNumberFormat="1" applyFont="1" applyBorder="1" applyAlignment="1" applyProtection="1">
      <alignment horizontal="center" vertical="center"/>
    </xf>
    <xf numFmtId="0" fontId="4" fillId="0" borderId="25" xfId="0" applyFont="1" applyBorder="1" applyAlignment="1" applyProtection="1">
      <alignment horizontal="left" vertical="center"/>
    </xf>
    <xf numFmtId="0" fontId="4" fillId="0" borderId="21" xfId="0" applyFont="1" applyBorder="1" applyAlignment="1" applyProtection="1">
      <alignment horizontal="left" vertical="center"/>
    </xf>
    <xf numFmtId="0" fontId="4" fillId="0" borderId="22" xfId="0" applyFont="1" applyBorder="1" applyAlignment="1" applyProtection="1">
      <alignment horizontal="left" vertical="center"/>
    </xf>
    <xf numFmtId="0" fontId="4" fillId="0" borderId="22" xfId="2" applyFont="1" applyBorder="1" applyProtection="1">
      <alignment vertical="center"/>
    </xf>
    <xf numFmtId="0" fontId="4" fillId="0" borderId="60" xfId="2" applyFont="1" applyBorder="1" applyProtection="1">
      <alignment vertical="center"/>
    </xf>
    <xf numFmtId="177" fontId="4" fillId="0" borderId="21" xfId="0" applyNumberFormat="1" applyFont="1" applyBorder="1" applyAlignment="1" applyProtection="1">
      <alignment horizontal="center" vertical="center"/>
    </xf>
    <xf numFmtId="177" fontId="4" fillId="0" borderId="22" xfId="0" applyNumberFormat="1" applyFont="1" applyBorder="1" applyAlignment="1" applyProtection="1">
      <alignment horizontal="center" vertical="center"/>
    </xf>
    <xf numFmtId="180" fontId="4" fillId="0" borderId="16" xfId="0" applyNumberFormat="1" applyFont="1" applyBorder="1" applyProtection="1">
      <alignment vertical="center"/>
    </xf>
    <xf numFmtId="0" fontId="4" fillId="0" borderId="24" xfId="2" applyFont="1" applyBorder="1" applyAlignment="1" applyProtection="1">
      <alignment horizontal="left" vertical="center"/>
    </xf>
    <xf numFmtId="38" fontId="4" fillId="0" borderId="27" xfId="2" applyNumberFormat="1" applyFont="1" applyBorder="1" applyAlignment="1" applyProtection="1">
      <alignment horizontal="left" vertical="center"/>
    </xf>
    <xf numFmtId="180" fontId="4" fillId="0" borderId="17" xfId="0" applyNumberFormat="1" applyFont="1" applyBorder="1" applyProtection="1">
      <alignment vertical="center"/>
    </xf>
    <xf numFmtId="0" fontId="4" fillId="0" borderId="10" xfId="2" applyFont="1" applyBorder="1" applyAlignment="1" applyProtection="1">
      <alignment horizontal="left" vertical="center"/>
    </xf>
    <xf numFmtId="38" fontId="4" fillId="0" borderId="12" xfId="2" applyNumberFormat="1" applyFont="1" applyBorder="1" applyAlignment="1" applyProtection="1">
      <alignment horizontal="left" vertical="center"/>
    </xf>
    <xf numFmtId="0" fontId="4" fillId="0" borderId="0" xfId="2" applyFont="1" applyAlignment="1" applyProtection="1">
      <alignment horizontal="left" vertical="center"/>
    </xf>
    <xf numFmtId="38" fontId="4" fillId="0" borderId="30" xfId="2" applyNumberFormat="1" applyFont="1" applyBorder="1" applyAlignment="1" applyProtection="1">
      <alignment horizontal="left" vertical="center"/>
    </xf>
    <xf numFmtId="0" fontId="4" fillId="0" borderId="40" xfId="2" applyFont="1" applyBorder="1" applyAlignment="1" applyProtection="1">
      <alignment horizontal="left" vertical="center"/>
    </xf>
    <xf numFmtId="38" fontId="4" fillId="0" borderId="47" xfId="2" applyNumberFormat="1" applyFont="1" applyBorder="1" applyAlignment="1" applyProtection="1">
      <alignment horizontal="left" vertical="center"/>
    </xf>
    <xf numFmtId="0" fontId="4" fillId="0" borderId="33" xfId="0" applyFont="1" applyBorder="1" applyProtection="1">
      <alignment vertical="center"/>
    </xf>
    <xf numFmtId="0" fontId="4" fillId="0" borderId="34" xfId="0" applyFont="1" applyBorder="1" applyAlignment="1" applyProtection="1">
      <alignment horizontal="left" vertical="center"/>
    </xf>
    <xf numFmtId="38" fontId="4" fillId="0" borderId="35" xfId="0" applyNumberFormat="1" applyFont="1" applyBorder="1" applyAlignment="1" applyProtection="1">
      <alignment horizontal="left" vertical="center"/>
    </xf>
    <xf numFmtId="38" fontId="4" fillId="0" borderId="33" xfId="1" applyNumberFormat="1" applyFont="1" applyBorder="1" applyAlignment="1" applyProtection="1">
      <alignment horizontal="right" vertical="center"/>
    </xf>
    <xf numFmtId="38" fontId="4" fillId="0" borderId="34" xfId="1" applyNumberFormat="1" applyFont="1" applyBorder="1" applyAlignment="1" applyProtection="1">
      <alignment horizontal="right" vertical="center"/>
    </xf>
    <xf numFmtId="38" fontId="4" fillId="0" borderId="35" xfId="1" applyNumberFormat="1" applyFont="1" applyBorder="1" applyAlignment="1" applyProtection="1">
      <alignment horizontal="right" vertical="center"/>
    </xf>
    <xf numFmtId="180" fontId="16" fillId="0" borderId="24" xfId="0" applyNumberFormat="1" applyFont="1" applyBorder="1" applyAlignment="1" applyProtection="1">
      <alignment horizontal="right" vertical="top"/>
    </xf>
    <xf numFmtId="180" fontId="16" fillId="0" borderId="24" xfId="0" applyNumberFormat="1" applyFont="1" applyBorder="1" applyAlignment="1" applyProtection="1">
      <alignment vertical="top"/>
    </xf>
    <xf numFmtId="0" fontId="16" fillId="0" borderId="30" xfId="0" applyFont="1" applyBorder="1" applyProtection="1">
      <alignment vertical="center"/>
    </xf>
    <xf numFmtId="0" fontId="4" fillId="0" borderId="29" xfId="12" applyFont="1" applyBorder="1" applyAlignment="1" applyProtection="1">
      <alignment horizontal="center" vertical="center"/>
    </xf>
    <xf numFmtId="0" fontId="4" fillId="0" borderId="2" xfId="12" applyFont="1" applyBorder="1" applyProtection="1">
      <alignment vertical="center"/>
    </xf>
    <xf numFmtId="0" fontId="4" fillId="0" borderId="18" xfId="12" applyFont="1" applyBorder="1" applyProtection="1">
      <alignment vertical="center"/>
    </xf>
    <xf numFmtId="182" fontId="4" fillId="0" borderId="1" xfId="12" applyNumberFormat="1" applyFont="1" applyBorder="1" applyAlignment="1" applyProtection="1">
      <alignment horizontal="center" vertical="center"/>
    </xf>
    <xf numFmtId="0" fontId="4" fillId="0" borderId="2" xfId="12" applyFont="1" applyBorder="1" applyAlignment="1" applyProtection="1">
      <alignment horizontal="center" vertical="center"/>
    </xf>
    <xf numFmtId="0" fontId="4" fillId="0" borderId="50" xfId="12" applyFont="1" applyBorder="1" applyAlignment="1" applyProtection="1">
      <alignment horizontal="center" vertical="center"/>
    </xf>
    <xf numFmtId="180" fontId="4" fillId="0" borderId="3" xfId="12" applyNumberFormat="1" applyFont="1" applyBorder="1" applyProtection="1">
      <alignment vertical="center"/>
    </xf>
    <xf numFmtId="0" fontId="4" fillId="0" borderId="26" xfId="6" applyFont="1" applyBorder="1" applyAlignment="1" applyProtection="1">
      <alignment horizontal="left" vertical="center"/>
    </xf>
    <xf numFmtId="0" fontId="4" fillId="0" borderId="24" xfId="6" applyFont="1" applyBorder="1" applyAlignment="1" applyProtection="1">
      <alignment horizontal="left" vertical="center"/>
    </xf>
    <xf numFmtId="0" fontId="4" fillId="0" borderId="55" xfId="6" applyFont="1" applyBorder="1" applyAlignment="1" applyProtection="1">
      <alignment horizontal="left" vertical="center"/>
    </xf>
    <xf numFmtId="0" fontId="4" fillId="0" borderId="27" xfId="12" applyFont="1" applyBorder="1" applyProtection="1">
      <alignment vertical="center"/>
    </xf>
    <xf numFmtId="180" fontId="4" fillId="0" borderId="42" xfId="12" applyNumberFormat="1" applyFont="1" applyBorder="1" applyProtection="1">
      <alignment vertical="center"/>
    </xf>
    <xf numFmtId="0" fontId="4" fillId="0" borderId="8" xfId="6" applyFont="1" applyBorder="1" applyAlignment="1" applyProtection="1">
      <alignment horizontal="left" vertical="center"/>
    </xf>
    <xf numFmtId="0" fontId="4" fillId="0" borderId="12" xfId="6" applyFont="1" applyBorder="1" applyProtection="1">
      <alignment vertical="center"/>
    </xf>
    <xf numFmtId="180" fontId="4" fillId="0" borderId="48" xfId="12" applyNumberFormat="1" applyFont="1" applyBorder="1" applyProtection="1">
      <alignment vertical="center"/>
    </xf>
    <xf numFmtId="180" fontId="4" fillId="0" borderId="46" xfId="12" applyNumberFormat="1" applyFont="1" applyBorder="1" applyProtection="1">
      <alignment vertical="center"/>
    </xf>
    <xf numFmtId="0" fontId="4" fillId="0" borderId="37" xfId="6" applyFont="1" applyBorder="1" applyAlignment="1" applyProtection="1">
      <alignment horizontal="center" vertical="center" textRotation="255"/>
    </xf>
    <xf numFmtId="0" fontId="4" fillId="0" borderId="9" xfId="6" applyFont="1" applyBorder="1" applyAlignment="1" applyProtection="1">
      <alignment horizontal="left" vertical="center"/>
    </xf>
    <xf numFmtId="0" fontId="4" fillId="0" borderId="10" xfId="6" applyFont="1" applyBorder="1" applyAlignment="1" applyProtection="1">
      <alignment horizontal="left" vertical="center"/>
    </xf>
    <xf numFmtId="0" fontId="4" fillId="0" borderId="11" xfId="6" applyFont="1" applyBorder="1" applyAlignment="1" applyProtection="1">
      <alignment horizontal="left" vertical="center"/>
    </xf>
    <xf numFmtId="0" fontId="4" fillId="0" borderId="31" xfId="6" applyFont="1" applyBorder="1" applyAlignment="1" applyProtection="1">
      <alignment horizontal="center" vertical="center" textRotation="255"/>
    </xf>
    <xf numFmtId="49" fontId="4" fillId="0" borderId="9" xfId="6" applyNumberFormat="1" applyFont="1" applyBorder="1" applyAlignment="1" applyProtection="1">
      <alignment horizontal="left" vertical="center"/>
    </xf>
    <xf numFmtId="0" fontId="4" fillId="0" borderId="44" xfId="6" applyFont="1" applyBorder="1" applyAlignment="1" applyProtection="1">
      <alignment horizontal="center" vertical="center" textRotation="255"/>
    </xf>
    <xf numFmtId="0" fontId="4" fillId="0" borderId="10" xfId="6" applyFont="1" applyBorder="1" applyProtection="1">
      <alignment vertical="center"/>
    </xf>
    <xf numFmtId="0" fontId="4" fillId="0" borderId="11" xfId="6" applyFont="1" applyBorder="1" applyProtection="1">
      <alignment vertical="center"/>
    </xf>
    <xf numFmtId="0" fontId="4" fillId="0" borderId="10" xfId="6" applyFont="1" applyBorder="1" applyAlignment="1" applyProtection="1">
      <alignment horizontal="left" vertical="center"/>
    </xf>
    <xf numFmtId="0" fontId="4" fillId="0" borderId="11" xfId="6" applyFont="1" applyBorder="1" applyAlignment="1" applyProtection="1">
      <alignment horizontal="left" vertical="center"/>
    </xf>
    <xf numFmtId="49" fontId="4" fillId="0" borderId="31" xfId="6" applyNumberFormat="1" applyFont="1" applyBorder="1" applyAlignment="1" applyProtection="1">
      <alignment horizontal="center" vertical="center" textRotation="255"/>
    </xf>
    <xf numFmtId="49" fontId="4" fillId="0" borderId="44" xfId="6" applyNumberFormat="1" applyFont="1" applyBorder="1" applyAlignment="1" applyProtection="1">
      <alignment horizontal="center" vertical="center" textRotation="255"/>
    </xf>
    <xf numFmtId="0" fontId="18" fillId="0" borderId="56" xfId="0" applyFont="1" applyBorder="1" applyProtection="1">
      <alignment vertical="center"/>
    </xf>
    <xf numFmtId="0" fontId="4" fillId="0" borderId="38" xfId="6" applyFont="1" applyBorder="1" applyProtection="1">
      <alignment vertical="center"/>
    </xf>
    <xf numFmtId="180" fontId="4" fillId="0" borderId="43" xfId="12" applyNumberFormat="1" applyFont="1" applyBorder="1" applyProtection="1">
      <alignment vertical="center"/>
    </xf>
    <xf numFmtId="0" fontId="4" fillId="0" borderId="22" xfId="6" applyFont="1" applyBorder="1" applyProtection="1">
      <alignment vertical="center"/>
    </xf>
    <xf numFmtId="0" fontId="17" fillId="0" borderId="22" xfId="0" applyFont="1" applyBorder="1" applyAlignment="1" applyProtection="1">
      <alignment vertical="top"/>
    </xf>
    <xf numFmtId="0" fontId="17" fillId="0" borderId="28" xfId="0" applyFont="1" applyBorder="1" applyAlignment="1" applyProtection="1">
      <alignment vertical="top"/>
    </xf>
    <xf numFmtId="0" fontId="13" fillId="0" borderId="0" xfId="0" applyFont="1" applyAlignment="1" applyProtection="1">
      <alignment horizontal="left" vertical="center"/>
    </xf>
    <xf numFmtId="0" fontId="13" fillId="0" borderId="0" xfId="0" applyFont="1" applyProtection="1">
      <alignment vertical="center"/>
    </xf>
    <xf numFmtId="0" fontId="13" fillId="0" borderId="30" xfId="0" applyFont="1" applyBorder="1" applyProtection="1">
      <alignment vertical="center"/>
    </xf>
    <xf numFmtId="0" fontId="13" fillId="0" borderId="0" xfId="0" applyFont="1" applyAlignment="1" applyProtection="1">
      <alignment vertical="top"/>
    </xf>
    <xf numFmtId="0" fontId="22" fillId="0" borderId="0" xfId="2" applyFont="1" applyAlignment="1" applyProtection="1">
      <alignment vertical="top"/>
    </xf>
    <xf numFmtId="0" fontId="16" fillId="0" borderId="0" xfId="2" applyFont="1" applyAlignment="1" applyProtection="1">
      <alignment vertical="top"/>
    </xf>
    <xf numFmtId="0" fontId="16" fillId="0" borderId="30" xfId="2" applyFont="1" applyBorder="1" applyAlignment="1" applyProtection="1">
      <alignment vertical="top"/>
    </xf>
    <xf numFmtId="0" fontId="13" fillId="0" borderId="0" xfId="0" applyFont="1" applyProtection="1">
      <alignment vertical="center"/>
    </xf>
    <xf numFmtId="49" fontId="16" fillId="0" borderId="0" xfId="2" applyNumberFormat="1" applyFont="1" applyAlignment="1" applyProtection="1">
      <alignment horizontal="right" vertical="top"/>
    </xf>
    <xf numFmtId="180" fontId="16" fillId="0" borderId="0" xfId="0" applyNumberFormat="1" applyFont="1" applyAlignment="1" applyProtection="1">
      <alignment horizontal="left" vertical="center"/>
    </xf>
    <xf numFmtId="180" fontId="16" fillId="0" borderId="30" xfId="0" applyNumberFormat="1" applyFont="1" applyBorder="1" applyProtection="1">
      <alignment vertical="center"/>
    </xf>
    <xf numFmtId="180" fontId="16" fillId="0" borderId="0" xfId="0" applyNumberFormat="1" applyFont="1" applyProtection="1">
      <alignment vertical="center"/>
    </xf>
    <xf numFmtId="0" fontId="16" fillId="0" borderId="21" xfId="0" applyFont="1" applyBorder="1" applyAlignment="1" applyProtection="1">
      <alignment horizontal="left" vertical="center" wrapText="1"/>
    </xf>
    <xf numFmtId="0" fontId="16" fillId="0" borderId="30" xfId="0" applyFont="1" applyBorder="1" applyAlignment="1" applyProtection="1">
      <alignment vertical="top"/>
    </xf>
    <xf numFmtId="0" fontId="4" fillId="0" borderId="29" xfId="0" applyFont="1" applyBorder="1" applyAlignment="1" applyProtection="1">
      <alignment horizontal="left" vertical="center"/>
    </xf>
    <xf numFmtId="0" fontId="4" fillId="0" borderId="2" xfId="0" applyFont="1" applyBorder="1" applyProtection="1">
      <alignment vertical="center"/>
    </xf>
    <xf numFmtId="0" fontId="4" fillId="0" borderId="36" xfId="0" applyFont="1" applyBorder="1" applyAlignment="1" applyProtection="1">
      <alignment horizontal="center" vertical="center"/>
    </xf>
    <xf numFmtId="178" fontId="4" fillId="0" borderId="1" xfId="0" applyNumberFormat="1" applyFont="1" applyBorder="1" applyAlignment="1" applyProtection="1">
      <alignment horizontal="center" vertical="center" wrapText="1"/>
    </xf>
    <xf numFmtId="178" fontId="4" fillId="0" borderId="18" xfId="0" applyNumberFormat="1" applyFont="1" applyBorder="1" applyAlignment="1" applyProtection="1">
      <alignment horizontal="center" vertical="center" wrapText="1"/>
    </xf>
    <xf numFmtId="178" fontId="4" fillId="0" borderId="1" xfId="0" applyNumberFormat="1" applyFont="1" applyBorder="1" applyAlignment="1" applyProtection="1">
      <alignment horizontal="left" vertical="center" wrapText="1"/>
    </xf>
    <xf numFmtId="178" fontId="4" fillId="0" borderId="2" xfId="0" applyNumberFormat="1" applyFont="1" applyBorder="1" applyAlignment="1" applyProtection="1">
      <alignment horizontal="left" vertical="center" wrapText="1"/>
    </xf>
    <xf numFmtId="49" fontId="4" fillId="0" borderId="1" xfId="0" applyNumberFormat="1" applyFont="1" applyBorder="1" applyAlignment="1" applyProtection="1">
      <alignment horizontal="left" vertical="center" wrapText="1"/>
    </xf>
    <xf numFmtId="178" fontId="4" fillId="0" borderId="18" xfId="0" applyNumberFormat="1" applyFont="1" applyBorder="1" applyAlignment="1" applyProtection="1">
      <alignment horizontal="left" vertical="center" wrapText="1"/>
    </xf>
    <xf numFmtId="177" fontId="4" fillId="0" borderId="1" xfId="0" applyNumberFormat="1" applyFont="1" applyBorder="1" applyAlignment="1" applyProtection="1">
      <alignment horizontal="left" vertical="center" wrapText="1" shrinkToFit="1"/>
    </xf>
    <xf numFmtId="178" fontId="4" fillId="0" borderId="2" xfId="0" applyNumberFormat="1" applyFont="1" applyBorder="1" applyAlignment="1" applyProtection="1">
      <alignment horizontal="left" vertical="center" shrinkToFit="1"/>
    </xf>
    <xf numFmtId="178" fontId="4" fillId="0" borderId="50" xfId="0" applyNumberFormat="1" applyFont="1" applyBorder="1" applyAlignment="1" applyProtection="1">
      <alignment horizontal="left" vertical="center" shrinkToFit="1"/>
    </xf>
    <xf numFmtId="180" fontId="4" fillId="0" borderId="3" xfId="0" applyNumberFormat="1" applyFont="1" applyBorder="1" applyProtection="1">
      <alignment vertical="center"/>
    </xf>
    <xf numFmtId="0" fontId="4" fillId="0" borderId="19" xfId="12" applyFont="1" applyBorder="1" applyAlignment="1" applyProtection="1">
      <alignment horizontal="center" vertical="center" wrapText="1"/>
    </xf>
    <xf numFmtId="0" fontId="4" fillId="0" borderId="4" xfId="12" applyFont="1" applyBorder="1" applyProtection="1">
      <alignment vertical="center"/>
    </xf>
    <xf numFmtId="0" fontId="4" fillId="0" borderId="5" xfId="12" applyFont="1" applyBorder="1" applyProtection="1">
      <alignment vertical="center"/>
    </xf>
    <xf numFmtId="0" fontId="4" fillId="0" borderId="6" xfId="12" applyFont="1" applyBorder="1" applyProtection="1">
      <alignment vertical="center"/>
    </xf>
    <xf numFmtId="49" fontId="4" fillId="5" borderId="26" xfId="12" applyNumberFormat="1" applyFont="1" applyFill="1" applyBorder="1" applyAlignment="1" applyProtection="1">
      <alignment horizontal="center" vertical="center"/>
    </xf>
    <xf numFmtId="49" fontId="4" fillId="5" borderId="55" xfId="12" applyNumberFormat="1" applyFont="1" applyFill="1" applyBorder="1" applyAlignment="1" applyProtection="1">
      <alignment horizontal="center" vertical="center"/>
    </xf>
    <xf numFmtId="182" fontId="4" fillId="0" borderId="26" xfId="1" applyNumberFormat="1" applyFont="1" applyBorder="1" applyAlignment="1" applyProtection="1">
      <alignment horizontal="left" vertical="center"/>
    </xf>
    <xf numFmtId="182" fontId="4" fillId="0" borderId="24" xfId="1" applyNumberFormat="1" applyFont="1" applyBorder="1" applyAlignment="1" applyProtection="1">
      <alignment horizontal="left" vertical="center"/>
    </xf>
    <xf numFmtId="0" fontId="4" fillId="4" borderId="0" xfId="2" applyFont="1" applyFill="1" applyProtection="1">
      <alignment vertical="center"/>
    </xf>
    <xf numFmtId="180" fontId="4" fillId="0" borderId="42" xfId="0" applyNumberFormat="1" applyFont="1" applyBorder="1" applyProtection="1">
      <alignment vertical="center"/>
    </xf>
    <xf numFmtId="0" fontId="4" fillId="0" borderId="31" xfId="12" applyFont="1" applyBorder="1" applyAlignment="1" applyProtection="1">
      <alignment horizontal="center" vertical="center"/>
    </xf>
    <xf numFmtId="0" fontId="4" fillId="0" borderId="9" xfId="12" applyFont="1" applyBorder="1" applyProtection="1">
      <alignment vertical="center"/>
    </xf>
    <xf numFmtId="0" fontId="4" fillId="0" borderId="10" xfId="12" applyFont="1" applyBorder="1" applyProtection="1">
      <alignment vertical="center"/>
    </xf>
    <xf numFmtId="0" fontId="4" fillId="0" borderId="11" xfId="12" applyFont="1" applyBorder="1" applyProtection="1">
      <alignment vertical="center"/>
    </xf>
    <xf numFmtId="49" fontId="4" fillId="5" borderId="32" xfId="12" applyNumberFormat="1" applyFont="1" applyFill="1" applyBorder="1" applyAlignment="1" applyProtection="1">
      <alignment horizontal="center" vertical="center"/>
    </xf>
    <xf numFmtId="49" fontId="4" fillId="5" borderId="52" xfId="12" applyNumberFormat="1" applyFont="1" applyFill="1" applyBorder="1" applyAlignment="1" applyProtection="1">
      <alignment horizontal="center" vertical="center"/>
    </xf>
    <xf numFmtId="182" fontId="4" fillId="0" borderId="32" xfId="1" applyNumberFormat="1" applyFont="1" applyBorder="1" applyAlignment="1" applyProtection="1">
      <alignment horizontal="left" vertical="center"/>
    </xf>
    <xf numFmtId="182" fontId="4" fillId="0" borderId="0" xfId="1" applyNumberFormat="1" applyFont="1" applyAlignment="1" applyProtection="1">
      <alignment horizontal="left" vertical="center"/>
    </xf>
    <xf numFmtId="180" fontId="4" fillId="0" borderId="43" xfId="0" applyNumberFormat="1" applyFont="1" applyBorder="1" applyProtection="1">
      <alignment vertical="center"/>
    </xf>
    <xf numFmtId="0" fontId="4" fillId="0" borderId="62" xfId="12" applyFont="1" applyBorder="1" applyAlignment="1" applyProtection="1">
      <alignment horizontal="center" vertical="center"/>
    </xf>
    <xf numFmtId="0" fontId="4" fillId="0" borderId="13" xfId="12" applyFont="1" applyBorder="1" applyProtection="1">
      <alignment vertical="center"/>
    </xf>
    <xf numFmtId="0" fontId="4" fillId="0" borderId="14" xfId="12" applyFont="1" applyBorder="1" applyProtection="1">
      <alignment vertical="center"/>
    </xf>
    <xf numFmtId="0" fontId="4" fillId="0" borderId="15" xfId="12" applyFont="1" applyBorder="1" applyProtection="1">
      <alignment vertical="center"/>
    </xf>
    <xf numFmtId="49" fontId="4" fillId="5" borderId="20" xfId="12" applyNumberFormat="1" applyFont="1" applyFill="1" applyBorder="1" applyAlignment="1" applyProtection="1">
      <alignment horizontal="center" vertical="center"/>
    </xf>
    <xf numFmtId="49" fontId="4" fillId="5" borderId="51" xfId="12" applyNumberFormat="1" applyFont="1" applyFill="1" applyBorder="1" applyAlignment="1" applyProtection="1">
      <alignment horizontal="center" vertical="center"/>
    </xf>
    <xf numFmtId="182" fontId="4" fillId="0" borderId="20" xfId="1" applyNumberFormat="1" applyFont="1" applyBorder="1" applyAlignment="1" applyProtection="1">
      <alignment horizontal="left" vertical="center"/>
    </xf>
    <xf numFmtId="182" fontId="4" fillId="0" borderId="21" xfId="1" applyNumberFormat="1" applyFont="1" applyBorder="1" applyAlignment="1" applyProtection="1">
      <alignment horizontal="left" vertical="center"/>
    </xf>
    <xf numFmtId="180" fontId="4" fillId="0" borderId="48" xfId="0" applyNumberFormat="1" applyFont="1" applyBorder="1" applyProtection="1">
      <alignment vertical="center"/>
    </xf>
    <xf numFmtId="0" fontId="4" fillId="0" borderId="31" xfId="12" applyFont="1" applyBorder="1" applyAlignment="1" applyProtection="1">
      <alignment horizontal="center" vertical="center" wrapText="1"/>
    </xf>
    <xf numFmtId="0" fontId="4" fillId="0" borderId="53" xfId="12" applyFont="1" applyBorder="1" applyProtection="1">
      <alignment vertical="center"/>
    </xf>
    <xf numFmtId="0" fontId="4" fillId="0" borderId="54" xfId="12" applyFont="1" applyBorder="1" applyProtection="1">
      <alignment vertical="center"/>
    </xf>
    <xf numFmtId="0" fontId="4" fillId="0" borderId="45" xfId="12" applyFont="1" applyBorder="1" applyProtection="1">
      <alignment vertical="center"/>
    </xf>
    <xf numFmtId="0" fontId="4" fillId="5" borderId="32" xfId="12" applyFont="1" applyFill="1" applyBorder="1" applyAlignment="1" applyProtection="1">
      <alignment horizontal="center" vertical="center"/>
    </xf>
    <xf numFmtId="0" fontId="4" fillId="5" borderId="52" xfId="12" applyFont="1" applyFill="1" applyBorder="1" applyAlignment="1" applyProtection="1">
      <alignment horizontal="center" vertical="center"/>
    </xf>
    <xf numFmtId="0" fontId="4" fillId="0" borderId="62" xfId="12" applyFont="1" applyBorder="1" applyAlignment="1" applyProtection="1">
      <alignment horizontal="center" vertical="center" wrapText="1"/>
    </xf>
    <xf numFmtId="0" fontId="4" fillId="5" borderId="20" xfId="12" applyFont="1" applyFill="1" applyBorder="1" applyAlignment="1" applyProtection="1">
      <alignment horizontal="center" vertical="center"/>
    </xf>
    <xf numFmtId="0" fontId="4" fillId="5" borderId="51" xfId="12" applyFont="1" applyFill="1" applyBorder="1" applyAlignment="1" applyProtection="1">
      <alignment horizontal="center" vertical="center"/>
    </xf>
    <xf numFmtId="182" fontId="4" fillId="0" borderId="55" xfId="1" applyNumberFormat="1" applyFont="1" applyBorder="1" applyAlignment="1" applyProtection="1">
      <alignment horizontal="left" vertical="center"/>
    </xf>
    <xf numFmtId="49" fontId="4" fillId="5" borderId="24" xfId="12" applyNumberFormat="1" applyFont="1" applyFill="1" applyBorder="1" applyAlignment="1" applyProtection="1">
      <alignment horizontal="left" vertical="center"/>
    </xf>
    <xf numFmtId="0" fontId="4" fillId="5" borderId="55" xfId="12" applyFont="1" applyFill="1" applyBorder="1" applyAlignment="1" applyProtection="1">
      <alignment horizontal="left" vertical="center"/>
    </xf>
    <xf numFmtId="177" fontId="4" fillId="5" borderId="26" xfId="0" applyNumberFormat="1" applyFont="1" applyFill="1" applyBorder="1" applyAlignment="1" applyProtection="1">
      <alignment horizontal="left" vertical="center"/>
    </xf>
    <xf numFmtId="182" fontId="4" fillId="5" borderId="24" xfId="0" applyNumberFormat="1" applyFont="1" applyFill="1" applyBorder="1" applyAlignment="1" applyProtection="1">
      <alignment horizontal="left" vertical="center"/>
    </xf>
    <xf numFmtId="182" fontId="4" fillId="5" borderId="27" xfId="0" applyNumberFormat="1" applyFont="1" applyFill="1" applyBorder="1" applyAlignment="1" applyProtection="1">
      <alignment horizontal="left" vertical="center"/>
    </xf>
    <xf numFmtId="0" fontId="4" fillId="0" borderId="56" xfId="0" applyFont="1" applyBorder="1" applyProtection="1">
      <alignment vertical="center"/>
    </xf>
    <xf numFmtId="182" fontId="4" fillId="0" borderId="52" xfId="1" applyNumberFormat="1" applyFont="1" applyBorder="1" applyAlignment="1" applyProtection="1">
      <alignment horizontal="left" vertical="center"/>
    </xf>
    <xf numFmtId="49" fontId="4" fillId="5" borderId="0" xfId="12" applyNumberFormat="1" applyFont="1" applyFill="1" applyAlignment="1" applyProtection="1">
      <alignment horizontal="left" vertical="center"/>
    </xf>
    <xf numFmtId="0" fontId="4" fillId="5" borderId="52" xfId="12" applyFont="1" applyFill="1" applyBorder="1" applyAlignment="1" applyProtection="1">
      <alignment horizontal="left" vertical="center"/>
    </xf>
    <xf numFmtId="177" fontId="4" fillId="5" borderId="32" xfId="0" applyNumberFormat="1" applyFont="1" applyFill="1" applyBorder="1" applyAlignment="1" applyProtection="1">
      <alignment horizontal="left" vertical="center"/>
    </xf>
    <xf numFmtId="182" fontId="4" fillId="5" borderId="0" xfId="0" applyNumberFormat="1" applyFont="1" applyFill="1" applyAlignment="1" applyProtection="1">
      <alignment horizontal="left" vertical="center"/>
    </xf>
    <xf numFmtId="182" fontId="4" fillId="5" borderId="30" xfId="0" applyNumberFormat="1" applyFont="1" applyFill="1" applyBorder="1" applyAlignment="1" applyProtection="1">
      <alignment horizontal="left" vertical="center"/>
    </xf>
    <xf numFmtId="0" fontId="4" fillId="5" borderId="0" xfId="12" applyFont="1" applyFill="1" applyAlignment="1" applyProtection="1">
      <alignment horizontal="left" vertical="center"/>
    </xf>
    <xf numFmtId="182" fontId="4" fillId="5" borderId="32" xfId="0" applyNumberFormat="1" applyFont="1" applyFill="1" applyBorder="1" applyAlignment="1" applyProtection="1">
      <alignment horizontal="left" vertical="center"/>
    </xf>
    <xf numFmtId="182" fontId="4" fillId="0" borderId="53" xfId="1" applyNumberFormat="1" applyFont="1" applyBorder="1" applyAlignment="1" applyProtection="1">
      <alignment horizontal="left" vertical="center"/>
    </xf>
    <xf numFmtId="182" fontId="4" fillId="0" borderId="54" xfId="1" applyNumberFormat="1" applyFont="1" applyBorder="1" applyAlignment="1" applyProtection="1">
      <alignment horizontal="left" vertical="center"/>
    </xf>
    <xf numFmtId="182" fontId="4" fillId="0" borderId="45" xfId="1" applyNumberFormat="1" applyFont="1" applyBorder="1" applyAlignment="1" applyProtection="1">
      <alignment horizontal="left" vertical="center"/>
    </xf>
    <xf numFmtId="0" fontId="4" fillId="5" borderId="54" xfId="12" applyFont="1" applyFill="1" applyBorder="1" applyAlignment="1" applyProtection="1">
      <alignment horizontal="left" vertical="center"/>
    </xf>
    <xf numFmtId="0" fontId="4" fillId="5" borderId="45" xfId="12" applyFont="1" applyFill="1" applyBorder="1" applyAlignment="1" applyProtection="1">
      <alignment horizontal="left" vertical="center"/>
    </xf>
    <xf numFmtId="182" fontId="4" fillId="5" borderId="53" xfId="0" applyNumberFormat="1" applyFont="1" applyFill="1" applyBorder="1" applyAlignment="1" applyProtection="1">
      <alignment horizontal="left" vertical="center"/>
    </xf>
    <xf numFmtId="182" fontId="4" fillId="5" borderId="54" xfId="0" applyNumberFormat="1" applyFont="1" applyFill="1" applyBorder="1" applyAlignment="1" applyProtection="1">
      <alignment horizontal="left" vertical="center"/>
    </xf>
    <xf numFmtId="182" fontId="4" fillId="5" borderId="49" xfId="0" applyNumberFormat="1" applyFont="1" applyFill="1" applyBorder="1" applyAlignment="1" applyProtection="1">
      <alignment horizontal="left" vertical="center"/>
    </xf>
    <xf numFmtId="49" fontId="4" fillId="5" borderId="9" xfId="12" applyNumberFormat="1" applyFont="1" applyFill="1" applyBorder="1" applyAlignment="1" applyProtection="1">
      <alignment horizontal="center" vertical="center"/>
    </xf>
    <xf numFmtId="49" fontId="4" fillId="5" borderId="11" xfId="12" applyNumberFormat="1" applyFont="1" applyFill="1" applyBorder="1" applyAlignment="1" applyProtection="1">
      <alignment horizontal="center" vertical="center"/>
    </xf>
    <xf numFmtId="0" fontId="4" fillId="5" borderId="32" xfId="0" applyFont="1" applyFill="1" applyBorder="1" applyProtection="1">
      <alignment vertical="center"/>
    </xf>
    <xf numFmtId="0" fontId="4" fillId="5" borderId="0" xfId="0" applyFont="1" applyFill="1" applyAlignment="1" applyProtection="1">
      <alignment horizontal="center" vertical="center"/>
    </xf>
    <xf numFmtId="0" fontId="4" fillId="5" borderId="52" xfId="0" applyFont="1" applyFill="1" applyBorder="1" applyProtection="1">
      <alignment vertical="center"/>
    </xf>
    <xf numFmtId="0" fontId="4" fillId="5" borderId="39" xfId="2" applyFont="1" applyFill="1" applyBorder="1" applyAlignment="1" applyProtection="1">
      <alignment horizontal="center" vertical="center"/>
    </xf>
    <xf numFmtId="0" fontId="4" fillId="5" borderId="41" xfId="2" applyFont="1" applyFill="1" applyBorder="1" applyAlignment="1" applyProtection="1">
      <alignment horizontal="center" vertical="center"/>
    </xf>
    <xf numFmtId="0" fontId="4" fillId="5" borderId="40" xfId="2" applyFont="1" applyFill="1" applyBorder="1" applyAlignment="1" applyProtection="1">
      <alignment horizontal="center" vertical="center"/>
    </xf>
    <xf numFmtId="0" fontId="4" fillId="5" borderId="47" xfId="2" applyFont="1" applyFill="1" applyBorder="1" applyAlignment="1" applyProtection="1">
      <alignment horizontal="center" vertical="center"/>
    </xf>
    <xf numFmtId="0" fontId="4" fillId="0" borderId="39" xfId="12" applyFont="1" applyBorder="1" applyAlignment="1" applyProtection="1">
      <alignment horizontal="left" vertical="top"/>
    </xf>
    <xf numFmtId="0" fontId="4" fillId="0" borderId="40" xfId="12" applyFont="1" applyBorder="1" applyAlignment="1" applyProtection="1">
      <alignment horizontal="left" vertical="top"/>
    </xf>
    <xf numFmtId="0" fontId="4" fillId="0" borderId="41" xfId="12" applyFont="1" applyBorder="1" applyAlignment="1" applyProtection="1">
      <alignment horizontal="left" vertical="top"/>
    </xf>
    <xf numFmtId="0" fontId="4" fillId="0" borderId="39" xfId="0" applyFont="1" applyBorder="1" applyAlignment="1" applyProtection="1">
      <alignment horizontal="left" vertical="center"/>
    </xf>
    <xf numFmtId="0" fontId="4" fillId="0" borderId="40" xfId="0" applyFont="1" applyBorder="1" applyAlignment="1" applyProtection="1">
      <alignment horizontal="left" vertical="center"/>
    </xf>
    <xf numFmtId="0" fontId="4" fillId="0" borderId="41" xfId="0" applyFont="1" applyBorder="1" applyAlignment="1" applyProtection="1">
      <alignment horizontal="left" vertical="center"/>
    </xf>
    <xf numFmtId="49" fontId="4" fillId="5" borderId="39" xfId="2" applyNumberFormat="1" applyFont="1" applyFill="1" applyBorder="1" applyAlignment="1" applyProtection="1">
      <alignment horizontal="center" vertical="center"/>
    </xf>
    <xf numFmtId="177" fontId="4" fillId="5" borderId="39" xfId="2" applyNumberFormat="1" applyFont="1" applyFill="1" applyBorder="1" applyAlignment="1" applyProtection="1">
      <alignment horizontal="center" vertical="center"/>
    </xf>
    <xf numFmtId="0" fontId="4" fillId="0" borderId="32" xfId="12" applyFont="1" applyBorder="1" applyAlignment="1" applyProtection="1">
      <alignment horizontal="left" vertical="top"/>
    </xf>
    <xf numFmtId="0" fontId="4" fillId="0" borderId="0" xfId="12" applyFont="1" applyAlignment="1" applyProtection="1">
      <alignment horizontal="left" vertical="top"/>
    </xf>
    <xf numFmtId="0" fontId="4" fillId="0" borderId="52" xfId="12" applyFont="1" applyBorder="1" applyAlignment="1" applyProtection="1">
      <alignment horizontal="left" vertical="top"/>
    </xf>
    <xf numFmtId="0" fontId="4" fillId="5" borderId="32" xfId="2" applyFont="1" applyFill="1" applyBorder="1" applyAlignment="1" applyProtection="1">
      <alignment horizontal="center" vertical="center"/>
    </xf>
    <xf numFmtId="0" fontId="4" fillId="5" borderId="52" xfId="2" applyFont="1" applyFill="1" applyBorder="1" applyAlignment="1" applyProtection="1">
      <alignment horizontal="center" vertical="center"/>
    </xf>
    <xf numFmtId="0" fontId="4" fillId="5" borderId="0" xfId="2" applyFont="1" applyFill="1" applyAlignment="1" applyProtection="1">
      <alignment horizontal="center" vertical="center"/>
    </xf>
    <xf numFmtId="0" fontId="4" fillId="5" borderId="30" xfId="2" applyFont="1" applyFill="1" applyBorder="1" applyAlignment="1" applyProtection="1">
      <alignment horizontal="center" vertical="center"/>
    </xf>
    <xf numFmtId="0" fontId="4" fillId="0" borderId="53" xfId="12" applyFont="1" applyBorder="1" applyAlignment="1" applyProtection="1">
      <alignment horizontal="left" vertical="top"/>
    </xf>
    <xf numFmtId="0" fontId="4" fillId="0" borderId="54" xfId="12" applyFont="1" applyBorder="1" applyAlignment="1" applyProtection="1">
      <alignment horizontal="left" vertical="top"/>
    </xf>
    <xf numFmtId="0" fontId="4" fillId="0" borderId="45" xfId="12" applyFont="1" applyBorder="1" applyAlignment="1" applyProtection="1">
      <alignment horizontal="left" vertical="top"/>
    </xf>
    <xf numFmtId="0" fontId="4" fillId="5" borderId="53" xfId="2" applyFont="1" applyFill="1" applyBorder="1" applyAlignment="1" applyProtection="1">
      <alignment horizontal="center" vertical="center"/>
    </xf>
    <xf numFmtId="0" fontId="4" fillId="5" borderId="45" xfId="2" applyFont="1" applyFill="1" applyBorder="1" applyAlignment="1" applyProtection="1">
      <alignment horizontal="center" vertical="center"/>
    </xf>
    <xf numFmtId="0" fontId="4" fillId="5" borderId="54" xfId="2" applyFont="1" applyFill="1" applyBorder="1" applyAlignment="1" applyProtection="1">
      <alignment horizontal="center" vertical="center"/>
    </xf>
    <xf numFmtId="0" fontId="4" fillId="5" borderId="49" xfId="2" applyFont="1" applyFill="1" applyBorder="1" applyAlignment="1" applyProtection="1">
      <alignment horizontal="center" vertical="center"/>
    </xf>
    <xf numFmtId="49" fontId="4" fillId="5" borderId="39" xfId="12" applyNumberFormat="1" applyFont="1" applyFill="1" applyBorder="1" applyProtection="1">
      <alignment vertical="center"/>
    </xf>
    <xf numFmtId="49" fontId="4" fillId="5" borderId="41" xfId="12" applyNumberFormat="1" applyFont="1" applyFill="1" applyBorder="1" applyProtection="1">
      <alignment vertical="center"/>
    </xf>
    <xf numFmtId="49" fontId="4" fillId="5" borderId="0" xfId="12" applyNumberFormat="1" applyFont="1" applyFill="1" applyProtection="1">
      <alignment vertical="center"/>
    </xf>
    <xf numFmtId="49" fontId="4" fillId="5" borderId="52" xfId="12" applyNumberFormat="1" applyFont="1" applyFill="1" applyBorder="1" applyProtection="1">
      <alignment vertical="center"/>
    </xf>
    <xf numFmtId="0" fontId="4" fillId="0" borderId="9" xfId="12" applyFont="1" applyBorder="1" applyAlignment="1" applyProtection="1">
      <alignment horizontal="left" vertical="center"/>
    </xf>
    <xf numFmtId="0" fontId="4" fillId="0" borderId="10" xfId="12" applyFont="1" applyBorder="1" applyAlignment="1" applyProtection="1">
      <alignment horizontal="left" vertical="center"/>
    </xf>
    <xf numFmtId="0" fontId="4" fillId="0" borderId="11" xfId="12" applyFont="1" applyBorder="1" applyAlignment="1" applyProtection="1">
      <alignment horizontal="left" vertical="center"/>
    </xf>
    <xf numFmtId="49" fontId="4" fillId="5" borderId="32" xfId="12" applyNumberFormat="1" applyFont="1" applyFill="1" applyBorder="1" applyProtection="1">
      <alignment vertical="center"/>
    </xf>
    <xf numFmtId="49" fontId="4" fillId="5" borderId="32" xfId="2" applyNumberFormat="1" applyFont="1" applyFill="1" applyBorder="1" applyAlignment="1" applyProtection="1">
      <alignment horizontal="center" vertical="center"/>
    </xf>
    <xf numFmtId="177" fontId="4" fillId="5" borderId="0" xfId="2" applyNumberFormat="1" applyFont="1" applyFill="1" applyAlignment="1" applyProtection="1">
      <alignment horizontal="center" vertical="center"/>
    </xf>
    <xf numFmtId="49" fontId="4" fillId="5" borderId="20" xfId="12" applyNumberFormat="1" applyFont="1" applyFill="1" applyBorder="1" applyProtection="1">
      <alignment vertical="center"/>
    </xf>
    <xf numFmtId="49" fontId="4" fillId="5" borderId="51" xfId="12" applyNumberFormat="1" applyFont="1" applyFill="1" applyBorder="1" applyProtection="1">
      <alignment vertical="center"/>
    </xf>
    <xf numFmtId="49" fontId="4" fillId="5" borderId="21" xfId="12" applyNumberFormat="1" applyFont="1" applyFill="1" applyBorder="1" applyProtection="1">
      <alignment vertical="center"/>
    </xf>
    <xf numFmtId="0" fontId="4" fillId="5" borderId="20" xfId="2" applyFont="1" applyFill="1" applyBorder="1" applyAlignment="1" applyProtection="1">
      <alignment horizontal="center" vertical="center"/>
    </xf>
    <xf numFmtId="0" fontId="4" fillId="5" borderId="51" xfId="2" applyFont="1" applyFill="1" applyBorder="1" applyAlignment="1" applyProtection="1">
      <alignment horizontal="center" vertical="center"/>
    </xf>
    <xf numFmtId="0" fontId="4" fillId="5" borderId="21" xfId="2" applyFont="1" applyFill="1" applyBorder="1" applyAlignment="1" applyProtection="1">
      <alignment horizontal="center" vertical="center"/>
    </xf>
    <xf numFmtId="0" fontId="4" fillId="5" borderId="22" xfId="2" applyFont="1" applyFill="1" applyBorder="1" applyAlignment="1" applyProtection="1">
      <alignment horizontal="center" vertical="center"/>
    </xf>
    <xf numFmtId="180" fontId="4" fillId="0" borderId="64" xfId="0" applyNumberFormat="1" applyFont="1" applyBorder="1" applyProtection="1">
      <alignment vertical="center"/>
    </xf>
    <xf numFmtId="0" fontId="4" fillId="0" borderId="1" xfId="0" applyFont="1" applyBorder="1" applyAlignment="1" applyProtection="1">
      <alignment horizontal="left" vertical="center"/>
    </xf>
    <xf numFmtId="0" fontId="4" fillId="0" borderId="2" xfId="0" applyFont="1" applyBorder="1" applyAlignment="1" applyProtection="1">
      <alignment horizontal="left" vertical="center"/>
    </xf>
    <xf numFmtId="0" fontId="4" fillId="0" borderId="18" xfId="0" applyFont="1" applyBorder="1" applyAlignment="1" applyProtection="1">
      <alignment horizontal="left" vertical="center"/>
    </xf>
    <xf numFmtId="0" fontId="4" fillId="0" borderId="1" xfId="0" applyFont="1" applyBorder="1" applyProtection="1">
      <alignment vertical="center"/>
    </xf>
    <xf numFmtId="0" fontId="4" fillId="0" borderId="2" xfId="0" applyFont="1" applyBorder="1" applyProtection="1">
      <alignment vertical="center"/>
    </xf>
    <xf numFmtId="49" fontId="4" fillId="5" borderId="1" xfId="0" applyNumberFormat="1" applyFont="1" applyFill="1" applyBorder="1" applyAlignment="1" applyProtection="1">
      <alignment horizontal="left" vertical="center"/>
    </xf>
    <xf numFmtId="49" fontId="4" fillId="5" borderId="18" xfId="0" applyNumberFormat="1" applyFont="1" applyFill="1" applyBorder="1" applyAlignment="1" applyProtection="1">
      <alignment horizontal="left" vertical="center"/>
    </xf>
    <xf numFmtId="177" fontId="4" fillId="5" borderId="1" xfId="0" applyNumberFormat="1" applyFont="1" applyFill="1" applyBorder="1" applyAlignment="1" applyProtection="1">
      <alignment horizontal="left" vertical="center"/>
    </xf>
    <xf numFmtId="177" fontId="4" fillId="5" borderId="2" xfId="0" applyNumberFormat="1" applyFont="1" applyFill="1" applyBorder="1" applyAlignment="1" applyProtection="1">
      <alignment horizontal="left" vertical="center"/>
    </xf>
    <xf numFmtId="0" fontId="4" fillId="0" borderId="32" xfId="0" applyFont="1" applyBorder="1" applyAlignment="1" applyProtection="1">
      <alignment horizontal="center" vertical="center" wrapText="1"/>
    </xf>
    <xf numFmtId="0" fontId="4" fillId="0" borderId="32" xfId="0" applyFont="1" applyBorder="1" applyProtection="1">
      <alignment vertical="center"/>
    </xf>
    <xf numFmtId="0" fontId="4" fillId="0" borderId="0" xfId="0" applyFont="1" applyProtection="1">
      <alignment vertical="center"/>
    </xf>
    <xf numFmtId="49" fontId="4" fillId="5" borderId="32" xfId="0" applyNumberFormat="1" applyFont="1" applyFill="1" applyBorder="1" applyAlignment="1" applyProtection="1">
      <alignment horizontal="left" vertical="center"/>
    </xf>
    <xf numFmtId="0" fontId="4" fillId="5" borderId="52" xfId="0" applyFont="1" applyFill="1" applyBorder="1" applyAlignment="1" applyProtection="1">
      <alignment horizontal="left" vertical="center"/>
    </xf>
    <xf numFmtId="0" fontId="4" fillId="5" borderId="0" xfId="0" applyFont="1" applyFill="1" applyAlignment="1" applyProtection="1">
      <alignment horizontal="left" vertical="center"/>
    </xf>
    <xf numFmtId="0" fontId="4" fillId="5" borderId="30" xfId="0" applyFont="1" applyFill="1" applyBorder="1" applyAlignment="1" applyProtection="1">
      <alignment horizontal="left" vertical="center"/>
    </xf>
    <xf numFmtId="49" fontId="4" fillId="0" borderId="32" xfId="0" applyNumberFormat="1" applyFont="1" applyBorder="1" applyProtection="1">
      <alignment vertical="center"/>
    </xf>
    <xf numFmtId="0" fontId="4" fillId="0" borderId="39" xfId="12" applyFont="1" applyBorder="1" applyProtection="1">
      <alignment vertical="center"/>
    </xf>
    <xf numFmtId="0" fontId="4" fillId="0" borderId="40" xfId="12" applyFont="1" applyBorder="1" applyProtection="1">
      <alignment vertical="center"/>
    </xf>
    <xf numFmtId="0" fontId="4" fillId="0" borderId="41" xfId="12" applyFont="1" applyBorder="1" applyProtection="1">
      <alignment vertical="center"/>
    </xf>
    <xf numFmtId="49" fontId="4" fillId="0" borderId="53" xfId="0" applyNumberFormat="1" applyFont="1" applyBorder="1" applyProtection="1">
      <alignment vertical="center"/>
    </xf>
    <xf numFmtId="0" fontId="4" fillId="0" borderId="54" xfId="0" applyFont="1" applyBorder="1" applyProtection="1">
      <alignment vertical="center"/>
    </xf>
    <xf numFmtId="49" fontId="4" fillId="5" borderId="53" xfId="0" applyNumberFormat="1" applyFont="1" applyFill="1" applyBorder="1" applyAlignment="1" applyProtection="1">
      <alignment horizontal="left" vertical="center"/>
    </xf>
    <xf numFmtId="0" fontId="4" fillId="5" borderId="45" xfId="0" applyFont="1" applyFill="1" applyBorder="1" applyAlignment="1" applyProtection="1">
      <alignment horizontal="left" vertical="center"/>
    </xf>
    <xf numFmtId="177" fontId="4" fillId="5" borderId="53" xfId="0" applyNumberFormat="1" applyFont="1" applyFill="1" applyBorder="1" applyAlignment="1" applyProtection="1">
      <alignment horizontal="left" vertical="center"/>
    </xf>
    <xf numFmtId="0" fontId="4" fillId="5" borderId="54" xfId="0" applyFont="1" applyFill="1" applyBorder="1" applyAlignment="1" applyProtection="1">
      <alignment horizontal="left" vertical="center"/>
    </xf>
    <xf numFmtId="0" fontId="4" fillId="5" borderId="49" xfId="0" applyFont="1" applyFill="1" applyBorder="1" applyAlignment="1" applyProtection="1">
      <alignment horizontal="left" vertical="center"/>
    </xf>
    <xf numFmtId="49" fontId="4" fillId="6" borderId="39" xfId="12" applyNumberFormat="1" applyFont="1" applyFill="1" applyBorder="1" applyAlignment="1" applyProtection="1">
      <alignment horizontal="center" vertical="center"/>
    </xf>
    <xf numFmtId="49" fontId="4" fillId="6" borderId="41" xfId="12" applyNumberFormat="1" applyFont="1" applyFill="1" applyBorder="1" applyAlignment="1" applyProtection="1">
      <alignment horizontal="center" vertical="center"/>
    </xf>
    <xf numFmtId="49" fontId="4" fillId="0" borderId="9" xfId="0" applyNumberFormat="1" applyFont="1" applyBorder="1" applyProtection="1">
      <alignment vertical="center"/>
    </xf>
    <xf numFmtId="0" fontId="4" fillId="0" borderId="10" xfId="0" applyFont="1" applyBorder="1" applyProtection="1">
      <alignment vertical="center"/>
    </xf>
    <xf numFmtId="180" fontId="4" fillId="0" borderId="46" xfId="0" applyNumberFormat="1" applyFont="1" applyBorder="1" applyProtection="1">
      <alignment vertical="center"/>
    </xf>
    <xf numFmtId="0" fontId="4" fillId="0" borderId="39" xfId="12" applyFont="1" applyBorder="1" applyAlignment="1" applyProtection="1">
      <alignment horizontal="left" vertical="center"/>
    </xf>
    <xf numFmtId="0" fontId="4" fillId="0" borderId="40" xfId="12" applyFont="1" applyBorder="1" applyAlignment="1" applyProtection="1">
      <alignment horizontal="left" vertical="center"/>
    </xf>
    <xf numFmtId="180" fontId="4" fillId="0" borderId="56" xfId="0" applyNumberFormat="1" applyFont="1" applyBorder="1" applyProtection="1">
      <alignment vertical="center"/>
    </xf>
    <xf numFmtId="0" fontId="4" fillId="0" borderId="20" xfId="0" applyFont="1" applyBorder="1" applyAlignment="1" applyProtection="1">
      <alignment horizontal="center" vertical="center" wrapText="1"/>
    </xf>
    <xf numFmtId="0" fontId="4" fillId="0" borderId="20" xfId="12" applyFont="1" applyBorder="1" applyAlignment="1" applyProtection="1">
      <alignment horizontal="left" vertical="center"/>
    </xf>
    <xf numFmtId="0" fontId="4" fillId="0" borderId="21" xfId="12" applyFont="1" applyBorder="1" applyAlignment="1" applyProtection="1">
      <alignment horizontal="left" vertical="center"/>
    </xf>
    <xf numFmtId="49" fontId="4" fillId="0" borderId="13" xfId="0" applyNumberFormat="1" applyFont="1" applyBorder="1" applyProtection="1">
      <alignment vertical="center"/>
    </xf>
    <xf numFmtId="0" fontId="4" fillId="0" borderId="14" xfId="0" applyFont="1" applyBorder="1" applyProtection="1">
      <alignment vertical="center"/>
    </xf>
    <xf numFmtId="49" fontId="4" fillId="5" borderId="13" xfId="12" applyNumberFormat="1" applyFont="1" applyFill="1" applyBorder="1" applyAlignment="1" applyProtection="1">
      <alignment horizontal="left" vertical="center"/>
    </xf>
    <xf numFmtId="0" fontId="4" fillId="5" borderId="15" xfId="12" applyFont="1" applyFill="1" applyBorder="1" applyAlignment="1" applyProtection="1">
      <alignment horizontal="left" vertical="center"/>
    </xf>
    <xf numFmtId="177" fontId="4" fillId="5" borderId="13" xfId="0" applyNumberFormat="1" applyFont="1" applyFill="1" applyBorder="1" applyAlignment="1" applyProtection="1">
      <alignment horizontal="left" vertical="center"/>
    </xf>
    <xf numFmtId="0" fontId="4" fillId="5" borderId="14" xfId="0" applyFont="1" applyFill="1" applyBorder="1" applyAlignment="1" applyProtection="1">
      <alignment horizontal="left" vertical="center"/>
    </xf>
    <xf numFmtId="177" fontId="4" fillId="5" borderId="60" xfId="0" applyNumberFormat="1" applyFont="1" applyFill="1" applyBorder="1" applyAlignment="1" applyProtection="1">
      <alignment horizontal="left" vertical="center"/>
    </xf>
    <xf numFmtId="0" fontId="4" fillId="0" borderId="30" xfId="1" applyFont="1" applyBorder="1" applyProtection="1">
      <alignment vertical="center"/>
    </xf>
    <xf numFmtId="0" fontId="4" fillId="3" borderId="32" xfId="0" applyFont="1" applyFill="1" applyBorder="1" applyAlignment="1" applyProtection="1">
      <alignment horizontal="left" vertical="center"/>
    </xf>
    <xf numFmtId="0" fontId="4" fillId="3" borderId="0" xfId="0" applyFont="1" applyFill="1" applyAlignment="1" applyProtection="1">
      <alignment horizontal="left" vertical="center"/>
    </xf>
    <xf numFmtId="49" fontId="4" fillId="3" borderId="0" xfId="0" applyNumberFormat="1" applyFont="1" applyFill="1" applyAlignment="1" applyProtection="1">
      <alignment horizontal="left" vertical="center"/>
    </xf>
    <xf numFmtId="0" fontId="4" fillId="3" borderId="52" xfId="0" applyFont="1" applyFill="1" applyBorder="1" applyAlignment="1" applyProtection="1">
      <alignment horizontal="left" vertical="center"/>
    </xf>
    <xf numFmtId="180" fontId="4" fillId="0" borderId="57" xfId="0" applyNumberFormat="1" applyFont="1" applyBorder="1" applyProtection="1">
      <alignment vertical="center"/>
    </xf>
    <xf numFmtId="0" fontId="4" fillId="3" borderId="20" xfId="0" applyFont="1" applyFill="1" applyBorder="1" applyAlignment="1" applyProtection="1">
      <alignment horizontal="left" vertical="center"/>
    </xf>
    <xf numFmtId="0" fontId="4" fillId="3" borderId="21" xfId="0" applyFont="1" applyFill="1" applyBorder="1" applyAlignment="1" applyProtection="1">
      <alignment horizontal="left" vertical="center"/>
    </xf>
    <xf numFmtId="0" fontId="4" fillId="3" borderId="51" xfId="0" applyFont="1" applyFill="1" applyBorder="1" applyAlignment="1" applyProtection="1">
      <alignment horizontal="left" vertical="center"/>
    </xf>
    <xf numFmtId="180" fontId="4" fillId="0" borderId="24" xfId="0" applyNumberFormat="1" applyFont="1" applyBorder="1" applyProtection="1">
      <alignment vertical="center"/>
    </xf>
    <xf numFmtId="178" fontId="4" fillId="0" borderId="24" xfId="0" applyNumberFormat="1" applyFont="1" applyBorder="1" applyProtection="1">
      <alignment vertical="center"/>
    </xf>
    <xf numFmtId="0" fontId="4" fillId="0" borderId="24" xfId="1" applyFont="1" applyBorder="1" applyProtection="1">
      <alignment vertical="center"/>
    </xf>
    <xf numFmtId="177" fontId="4" fillId="0" borderId="24" xfId="1" applyNumberFormat="1" applyFont="1" applyBorder="1" applyAlignment="1" applyProtection="1">
      <alignment horizontal="center" vertical="center"/>
    </xf>
    <xf numFmtId="49" fontId="4" fillId="0" borderId="24" xfId="1" applyNumberFormat="1" applyFont="1" applyBorder="1" applyAlignment="1" applyProtection="1">
      <alignment horizontal="center" vertical="center"/>
    </xf>
    <xf numFmtId="177" fontId="17" fillId="0" borderId="24" xfId="0" applyNumberFormat="1" applyFont="1" applyBorder="1" applyAlignment="1" applyProtection="1">
      <alignment vertical="top"/>
    </xf>
    <xf numFmtId="0" fontId="17" fillId="0" borderId="24" xfId="0" applyFont="1" applyBorder="1" applyAlignment="1" applyProtection="1">
      <alignment vertical="top"/>
    </xf>
    <xf numFmtId="180" fontId="16" fillId="0" borderId="0" xfId="0" applyNumberFormat="1" applyFont="1" applyAlignment="1" applyProtection="1">
      <alignment horizontal="right" vertical="top"/>
    </xf>
    <xf numFmtId="0" fontId="16" fillId="0" borderId="0" xfId="0" applyFont="1" applyAlignment="1" applyProtection="1">
      <alignment vertical="top"/>
    </xf>
    <xf numFmtId="49" fontId="16" fillId="0" borderId="0" xfId="0" applyNumberFormat="1" applyFont="1" applyAlignment="1" applyProtection="1">
      <alignment vertical="top"/>
    </xf>
    <xf numFmtId="177" fontId="16" fillId="0" borderId="0" xfId="0" applyNumberFormat="1" applyFont="1" applyAlignment="1" applyProtection="1">
      <alignment vertical="top"/>
    </xf>
    <xf numFmtId="49" fontId="17" fillId="0" borderId="21" xfId="0" applyNumberFormat="1" applyFont="1" applyBorder="1" applyAlignment="1" applyProtection="1">
      <alignment vertical="top"/>
    </xf>
    <xf numFmtId="177" fontId="17" fillId="0" borderId="21" xfId="0" applyNumberFormat="1" applyFont="1" applyBorder="1" applyAlignment="1" applyProtection="1">
      <alignment vertical="top"/>
    </xf>
    <xf numFmtId="0" fontId="7" fillId="0" borderId="0" xfId="1" applyNumberFormat="1" applyFont="1" applyAlignment="1" applyProtection="1">
      <alignment horizontal="right" vertical="top"/>
    </xf>
    <xf numFmtId="0" fontId="4" fillId="0" borderId="0" xfId="6" applyNumberFormat="1" applyFont="1" applyProtection="1">
      <alignment vertical="center"/>
    </xf>
    <xf numFmtId="0" fontId="4" fillId="0" borderId="0" xfId="1" applyNumberFormat="1" applyFont="1" applyProtection="1">
      <alignment vertical="center"/>
    </xf>
    <xf numFmtId="0" fontId="4" fillId="0" borderId="0" xfId="1" applyNumberFormat="1" applyFont="1" applyAlignment="1" applyProtection="1">
      <alignment horizontal="left" vertical="center"/>
    </xf>
  </cellXfs>
  <cellStyles count="18">
    <cellStyle name="ハイパーリンク 2" xfId="15" xr:uid="{00000000-0005-0000-0000-000001000000}"/>
    <cellStyle name="桁区切り 2" xfId="4" xr:uid="{00000000-0005-0000-0000-000002000000}"/>
    <cellStyle name="桁区切り 2 2" xfId="13" xr:uid="{00000000-0005-0000-0000-000003000000}"/>
    <cellStyle name="桁区切り 3" xfId="7" xr:uid="{00000000-0005-0000-0000-000004000000}"/>
    <cellStyle name="桁区切り 4" xfId="16" xr:uid="{00000000-0005-0000-0000-000005000000}"/>
    <cellStyle name="桁区切り 5" xfId="17" xr:uid="{00000000-0005-0000-0000-000006000000}"/>
    <cellStyle name="通貨 2" xfId="9" xr:uid="{00000000-0005-0000-0000-000007000000}"/>
    <cellStyle name="標準" xfId="0" builtinId="0"/>
    <cellStyle name="標準 2" xfId="10" xr:uid="{00000000-0005-0000-0000-000009000000}"/>
    <cellStyle name="標準 3 3" xfId="3" xr:uid="{00000000-0005-0000-0000-00000A000000}"/>
    <cellStyle name="標準 4" xfId="8" xr:uid="{00000000-0005-0000-0000-00000B000000}"/>
    <cellStyle name="標準 5" xfId="2" xr:uid="{00000000-0005-0000-0000-00000C000000}"/>
    <cellStyle name="標準 5 2" xfId="1" xr:uid="{00000000-0005-0000-0000-00000D000000}"/>
    <cellStyle name="標準 5 2 2" xfId="6" xr:uid="{00000000-0005-0000-0000-00000E000000}"/>
    <cellStyle name="標準 5 2 2 2" xfId="12" xr:uid="{00000000-0005-0000-0000-00000F000000}"/>
    <cellStyle name="標準 5 2 2 3" xfId="11" xr:uid="{00000000-0005-0000-0000-000010000000}"/>
    <cellStyle name="標準 8" xfId="14" xr:uid="{00000000-0005-0000-0000-000011000000}"/>
    <cellStyle name="標準 9" xfId="5" xr:uid="{00000000-0005-0000-0000-000012000000}"/>
  </cellStyles>
  <dxfs count="193">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ECFF"/>
      <rgbColor rgb="00C6E0B4"/>
      <rgbColor rgb="00FFFF99"/>
      <rgbColor rgb="0099CCFF"/>
      <rgbColor rgb="00FF99CC"/>
      <rgbColor rgb="00CC99FF"/>
      <rgbColor rgb="00FFE699"/>
      <rgbColor rgb="000070C0"/>
      <rgbColor rgb="0033CCCC"/>
      <rgbColor rgb="0099CC00"/>
      <rgbColor rgb="00FFCC00"/>
      <rgbColor rgb="00FF9900"/>
      <rgbColor rgb="00FF6600"/>
      <rgbColor rgb="00666699"/>
      <rgbColor rgb="00A6A6A6"/>
      <rgbColor rgb="00003366"/>
      <rgbColor rgb="00339966"/>
      <rgbColor rgb="00003300"/>
      <rgbColor rgb="00333300"/>
      <rgbColor rgb="00993300"/>
      <rgbColor rgb="00993366"/>
      <rgbColor rgb="00333399"/>
      <rgbColor rgb="00333333"/>
    </indexedColors>
    <mruColors>
      <color rgb="FFFFCCFF"/>
      <color rgb="FFBFBFBF"/>
      <color rgb="FFCCEDFC"/>
      <color rgb="FFFFE1FF"/>
      <color rgb="FFFFFF99"/>
      <color rgb="FFFF0000"/>
      <color rgb="FFA6A6A6"/>
      <color rgb="FFE2EFDA"/>
      <color rgb="FFEEAAFC"/>
      <color rgb="FFFFE6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outlinePr summaryBelow="0"/>
    <pageSetUpPr fitToPage="1"/>
  </sheetPr>
  <dimension ref="A1:AA324"/>
  <sheetViews>
    <sheetView showGridLines="0" tabSelected="1" topLeftCell="B1" zoomScaleNormal="100" zoomScaleSheetLayoutView="100" workbookViewId="0">
      <selection activeCell="B1" sqref="B1"/>
    </sheetView>
  </sheetViews>
  <sheetFormatPr defaultColWidth="9" defaultRowHeight="15.75" customHeight="1" x14ac:dyDescent="0.15"/>
  <cols>
    <col min="1" max="1" width="8.625" style="99" hidden="1" customWidth="1"/>
    <col min="2" max="2" width="1.625" style="99" customWidth="1"/>
    <col min="3" max="3" width="2.625" style="99" customWidth="1"/>
    <col min="4" max="5" width="5.625" style="99" customWidth="1"/>
    <col min="6" max="6" width="6.625" style="99" customWidth="1"/>
    <col min="7" max="7" width="3.125" style="99" customWidth="1"/>
    <col min="8" max="8" width="9.25" style="99" customWidth="1"/>
    <col min="9" max="9" width="1.75" style="99" customWidth="1"/>
    <col min="10" max="10" width="7.5" style="99" customWidth="1"/>
    <col min="11" max="11" width="9.125" style="99" customWidth="1"/>
    <col min="12" max="12" width="5.125" style="99" customWidth="1"/>
    <col min="13" max="13" width="3.625" style="99" customWidth="1"/>
    <col min="14" max="14" width="10.125" style="99" customWidth="1"/>
    <col min="15" max="15" width="7" style="99" customWidth="1"/>
    <col min="16" max="16" width="11.875" style="99" customWidth="1"/>
    <col min="17" max="17" width="9.5" style="99" customWidth="1"/>
    <col min="18" max="18" width="7" style="99" customWidth="1"/>
    <col min="19" max="19" width="10.875" style="99" customWidth="1"/>
    <col min="20" max="20" width="8.125" style="99" customWidth="1"/>
    <col min="21" max="21" width="12.625" style="99" customWidth="1"/>
    <col min="22" max="22" width="2.625" style="99" customWidth="1"/>
    <col min="23" max="23" width="2.125" style="99" customWidth="1"/>
    <col min="24" max="24" width="9.25" style="99" hidden="1" customWidth="1"/>
    <col min="25" max="26" width="2.125" style="99" customWidth="1"/>
    <col min="27" max="27" width="9" style="99" hidden="1" customWidth="1"/>
    <col min="28" max="16384" width="9" style="99"/>
  </cols>
  <sheetData>
    <row r="1" spans="1:23" ht="30" customHeight="1" x14ac:dyDescent="0.15">
      <c r="A1" s="443" t="s">
        <v>198</v>
      </c>
      <c r="B1" s="95"/>
      <c r="C1" s="96" t="s">
        <v>146</v>
      </c>
      <c r="D1" s="96"/>
      <c r="E1" s="96"/>
      <c r="F1" s="96"/>
      <c r="G1" s="96"/>
      <c r="H1" s="96"/>
      <c r="I1" s="96"/>
      <c r="J1" s="96"/>
      <c r="K1" s="96"/>
      <c r="L1" s="96"/>
      <c r="M1" s="96"/>
      <c r="N1" s="96"/>
      <c r="O1" s="96"/>
      <c r="P1" s="96"/>
      <c r="Q1" s="96"/>
      <c r="R1" s="96"/>
      <c r="S1" s="96"/>
      <c r="T1" s="96"/>
      <c r="U1" s="442" t="s">
        <v>215</v>
      </c>
      <c r="V1" s="97"/>
      <c r="W1" s="98"/>
    </row>
    <row r="2" spans="1:23" ht="15" hidden="1" customHeight="1" x14ac:dyDescent="0.15">
      <c r="A2" s="443" t="s">
        <v>144</v>
      </c>
      <c r="B2" s="95"/>
      <c r="C2" s="100"/>
      <c r="D2" s="100"/>
      <c r="W2" s="98"/>
    </row>
    <row r="3" spans="1:23" ht="30" customHeight="1" x14ac:dyDescent="0.15">
      <c r="A3" s="444" t="s">
        <v>216</v>
      </c>
      <c r="B3" s="101"/>
      <c r="C3" s="99" t="s">
        <v>205</v>
      </c>
      <c r="W3" s="98"/>
    </row>
    <row r="4" spans="1:23" ht="5.25" customHeight="1" x14ac:dyDescent="0.15">
      <c r="A4" s="101"/>
      <c r="B4" s="101"/>
      <c r="C4" s="102"/>
      <c r="D4" s="103"/>
      <c r="E4" s="103"/>
      <c r="F4" s="103"/>
      <c r="G4" s="103"/>
      <c r="H4" s="103"/>
      <c r="I4" s="103"/>
      <c r="J4" s="103"/>
      <c r="K4" s="103"/>
      <c r="L4" s="103"/>
      <c r="M4" s="103"/>
      <c r="N4" s="103"/>
      <c r="O4" s="103"/>
      <c r="P4" s="103"/>
      <c r="Q4" s="103"/>
      <c r="R4" s="103"/>
      <c r="S4" s="103"/>
      <c r="T4" s="103"/>
      <c r="U4" s="103"/>
      <c r="V4" s="104"/>
    </row>
    <row r="5" spans="1:23" ht="15" customHeight="1" x14ac:dyDescent="0.15">
      <c r="A5" s="101"/>
      <c r="B5" s="101"/>
      <c r="C5" s="105" t="s">
        <v>207</v>
      </c>
      <c r="D5" s="106"/>
      <c r="E5" s="106"/>
      <c r="F5" s="106"/>
      <c r="G5" s="106"/>
      <c r="H5" s="106"/>
      <c r="I5" s="106"/>
      <c r="J5" s="106"/>
      <c r="K5" s="106"/>
      <c r="L5" s="106"/>
      <c r="M5" s="106"/>
      <c r="N5" s="106"/>
      <c r="O5" s="106"/>
      <c r="P5" s="106"/>
      <c r="Q5" s="106"/>
      <c r="R5" s="106"/>
      <c r="S5" s="106"/>
      <c r="T5" s="106"/>
      <c r="U5" s="106"/>
      <c r="V5" s="107"/>
    </row>
    <row r="6" spans="1:23" ht="15" customHeight="1" x14ac:dyDescent="0.15">
      <c r="A6" s="101"/>
      <c r="B6" s="101"/>
      <c r="C6" s="105" t="s">
        <v>27</v>
      </c>
      <c r="D6" s="106"/>
      <c r="E6" s="106"/>
      <c r="F6" s="106"/>
      <c r="G6" s="106"/>
      <c r="H6" s="106"/>
      <c r="I6" s="106"/>
      <c r="J6" s="106"/>
      <c r="K6" s="106"/>
      <c r="L6" s="106"/>
      <c r="M6" s="106"/>
      <c r="N6" s="106"/>
      <c r="O6" s="106"/>
      <c r="P6" s="106"/>
      <c r="Q6" s="106"/>
      <c r="R6" s="106"/>
      <c r="S6" s="106"/>
      <c r="T6" s="106"/>
      <c r="U6" s="106"/>
      <c r="V6" s="107"/>
    </row>
    <row r="7" spans="1:23" ht="15" customHeight="1" x14ac:dyDescent="0.15">
      <c r="A7" s="101"/>
      <c r="B7" s="101"/>
      <c r="C7" s="105" t="s">
        <v>28</v>
      </c>
      <c r="D7" s="106"/>
      <c r="E7" s="106"/>
      <c r="F7" s="106"/>
      <c r="G7" s="106"/>
      <c r="H7" s="106"/>
      <c r="I7" s="106"/>
      <c r="J7" s="106"/>
      <c r="K7" s="106"/>
      <c r="L7" s="106"/>
      <c r="M7" s="106"/>
      <c r="N7" s="106"/>
      <c r="O7" s="106"/>
      <c r="P7" s="106"/>
      <c r="Q7" s="106"/>
      <c r="R7" s="106"/>
      <c r="S7" s="106"/>
      <c r="T7" s="106"/>
      <c r="U7" s="106"/>
      <c r="V7" s="107"/>
    </row>
    <row r="8" spans="1:23" ht="13.5" hidden="1" x14ac:dyDescent="0.15">
      <c r="A8" s="101"/>
      <c r="B8" s="101"/>
      <c r="C8" s="105"/>
      <c r="D8" s="106"/>
      <c r="E8" s="106"/>
      <c r="F8" s="106"/>
      <c r="G8" s="106"/>
      <c r="H8" s="106"/>
      <c r="I8" s="106"/>
      <c r="J8" s="106"/>
      <c r="K8" s="106"/>
      <c r="L8" s="106"/>
      <c r="M8" s="106"/>
      <c r="N8" s="106"/>
      <c r="O8" s="106"/>
      <c r="P8" s="106"/>
      <c r="Q8" s="106"/>
      <c r="R8" s="106"/>
      <c r="S8" s="106"/>
      <c r="T8" s="106"/>
      <c r="U8" s="106"/>
      <c r="V8" s="107"/>
    </row>
    <row r="9" spans="1:23" ht="5.25" customHeight="1" x14ac:dyDescent="0.15">
      <c r="A9" s="101"/>
      <c r="B9" s="101"/>
      <c r="C9" s="108"/>
      <c r="D9" s="109"/>
      <c r="E9" s="109"/>
      <c r="F9" s="109"/>
      <c r="G9" s="109"/>
      <c r="H9" s="109"/>
      <c r="I9" s="109"/>
      <c r="J9" s="109"/>
      <c r="K9" s="109"/>
      <c r="L9" s="109"/>
      <c r="M9" s="109"/>
      <c r="N9" s="109"/>
      <c r="O9" s="109"/>
      <c r="P9" s="109"/>
      <c r="Q9" s="109"/>
      <c r="R9" s="109"/>
      <c r="S9" s="109"/>
      <c r="T9" s="109"/>
      <c r="U9" s="109"/>
      <c r="V9" s="110"/>
    </row>
    <row r="10" spans="1:23" ht="15.75" customHeight="1" x14ac:dyDescent="0.15">
      <c r="A10" s="101"/>
      <c r="B10" s="101"/>
    </row>
    <row r="11" spans="1:23" ht="15.75" hidden="1" customHeight="1" x14ac:dyDescent="0.15">
      <c r="A11" s="101"/>
      <c r="B11" s="101"/>
    </row>
    <row r="12" spans="1:23" ht="15.75" hidden="1" customHeight="1" x14ac:dyDescent="0.15">
      <c r="A12" s="101"/>
      <c r="B12" s="101"/>
    </row>
    <row r="13" spans="1:23" ht="19.899999999999999" customHeight="1" x14ac:dyDescent="0.15">
      <c r="A13" s="101"/>
      <c r="B13" s="101"/>
      <c r="C13" s="111" t="s">
        <v>119</v>
      </c>
      <c r="D13" s="112"/>
      <c r="E13" s="112"/>
      <c r="F13" s="112"/>
      <c r="G13" s="112"/>
      <c r="H13" s="112"/>
      <c r="I13" s="113"/>
      <c r="J13" s="114"/>
    </row>
    <row r="14" spans="1:23" ht="15" customHeight="1" x14ac:dyDescent="0.15">
      <c r="A14" s="101"/>
      <c r="B14" s="101"/>
      <c r="C14" s="115"/>
      <c r="D14" s="116"/>
      <c r="E14" s="116"/>
      <c r="F14" s="116"/>
      <c r="G14" s="116"/>
      <c r="H14" s="116"/>
      <c r="I14" s="117"/>
      <c r="J14" s="118"/>
      <c r="K14" s="118"/>
      <c r="L14" s="118"/>
      <c r="M14" s="118"/>
      <c r="N14" s="118"/>
      <c r="O14" s="118"/>
      <c r="P14" s="118"/>
      <c r="Q14" s="118"/>
      <c r="R14" s="118"/>
      <c r="S14" s="118"/>
      <c r="T14" s="118"/>
      <c r="U14" s="118"/>
      <c r="V14" s="119"/>
    </row>
    <row r="15" spans="1:23" ht="15" hidden="1" customHeight="1" x14ac:dyDescent="0.15">
      <c r="A15" s="101"/>
      <c r="B15" s="101"/>
      <c r="C15" s="115"/>
      <c r="D15" s="116"/>
      <c r="E15" s="116"/>
      <c r="F15" s="116"/>
      <c r="G15" s="116"/>
      <c r="H15" s="116"/>
      <c r="I15" s="117"/>
      <c r="J15" s="117"/>
      <c r="K15" s="117"/>
      <c r="L15" s="117"/>
      <c r="M15" s="117"/>
      <c r="N15" s="117"/>
      <c r="O15" s="117"/>
      <c r="P15" s="117"/>
      <c r="Q15" s="117"/>
      <c r="R15" s="117"/>
      <c r="S15" s="117"/>
      <c r="T15" s="117"/>
      <c r="U15" s="117"/>
      <c r="V15" s="120"/>
    </row>
    <row r="16" spans="1:23" ht="15" hidden="1" customHeight="1" x14ac:dyDescent="0.15">
      <c r="A16" s="101"/>
      <c r="B16" s="101"/>
      <c r="C16" s="115"/>
      <c r="D16" s="116"/>
      <c r="E16" s="116"/>
      <c r="F16" s="116"/>
      <c r="G16" s="116"/>
      <c r="H16" s="116"/>
      <c r="I16" s="117"/>
      <c r="J16" s="117"/>
      <c r="K16" s="117"/>
      <c r="L16" s="117"/>
      <c r="M16" s="117"/>
      <c r="N16" s="117"/>
      <c r="O16" s="117"/>
      <c r="P16" s="117"/>
      <c r="Q16" s="117"/>
      <c r="R16" s="117"/>
      <c r="S16" s="117"/>
      <c r="T16" s="117"/>
      <c r="U16" s="117"/>
      <c r="V16" s="120"/>
    </row>
    <row r="17" spans="1:22" ht="15" hidden="1" customHeight="1" x14ac:dyDescent="0.15">
      <c r="A17" s="101"/>
      <c r="B17" s="101"/>
      <c r="C17" s="115"/>
      <c r="D17" s="116"/>
      <c r="E17" s="116"/>
      <c r="F17" s="116"/>
      <c r="G17" s="116"/>
      <c r="H17" s="116"/>
      <c r="I17" s="117"/>
      <c r="J17" s="117"/>
      <c r="K17" s="117"/>
      <c r="L17" s="117"/>
      <c r="M17" s="117"/>
      <c r="N17" s="117"/>
      <c r="O17" s="117"/>
      <c r="P17" s="117"/>
      <c r="Q17" s="117"/>
      <c r="R17" s="117"/>
      <c r="S17" s="117"/>
      <c r="T17" s="117"/>
      <c r="U17" s="117"/>
      <c r="V17" s="120"/>
    </row>
    <row r="18" spans="1:22" ht="15" hidden="1" customHeight="1" x14ac:dyDescent="0.15">
      <c r="A18" s="101"/>
      <c r="B18" s="101"/>
      <c r="C18" s="115"/>
      <c r="D18" s="116"/>
      <c r="E18" s="116"/>
      <c r="F18" s="116"/>
      <c r="G18" s="116"/>
      <c r="H18" s="116"/>
      <c r="I18" s="117"/>
      <c r="J18" s="117"/>
      <c r="K18" s="117"/>
      <c r="L18" s="117"/>
      <c r="M18" s="117"/>
      <c r="N18" s="117"/>
      <c r="O18" s="117"/>
      <c r="P18" s="117"/>
      <c r="Q18" s="117"/>
      <c r="R18" s="117"/>
      <c r="S18" s="117"/>
      <c r="T18" s="117"/>
      <c r="U18" s="117"/>
      <c r="V18" s="120"/>
    </row>
    <row r="19" spans="1:22" ht="15" hidden="1" customHeight="1" x14ac:dyDescent="0.15">
      <c r="A19" s="101"/>
      <c r="B19" s="101"/>
      <c r="C19" s="115"/>
      <c r="D19" s="116"/>
      <c r="E19" s="116"/>
      <c r="F19" s="116"/>
      <c r="G19" s="116"/>
      <c r="H19" s="116"/>
      <c r="I19" s="117"/>
      <c r="J19" s="117"/>
      <c r="K19" s="117"/>
      <c r="L19" s="117"/>
      <c r="M19" s="117"/>
      <c r="N19" s="117"/>
      <c r="O19" s="117"/>
      <c r="P19" s="117"/>
      <c r="Q19" s="117"/>
      <c r="R19" s="117"/>
      <c r="S19" s="117"/>
      <c r="T19" s="117"/>
      <c r="U19" s="117"/>
      <c r="V19" s="120"/>
    </row>
    <row r="20" spans="1:22" ht="19.899999999999999" customHeight="1" x14ac:dyDescent="0.15">
      <c r="A20" s="101">
        <f>IF(TRIM($I20)="", 1001, 0)</f>
        <v>1001</v>
      </c>
      <c r="B20" s="101"/>
      <c r="C20" s="121"/>
      <c r="D20" s="122">
        <v>1</v>
      </c>
      <c r="E20" s="99" t="s">
        <v>0</v>
      </c>
      <c r="I20" s="16"/>
      <c r="J20" s="15"/>
      <c r="K20" s="15"/>
      <c r="L20" s="15"/>
      <c r="M20" s="15"/>
      <c r="N20" s="117"/>
      <c r="O20" s="117"/>
      <c r="P20" s="117"/>
      <c r="Q20" s="117"/>
      <c r="R20" s="117"/>
      <c r="S20" s="117"/>
      <c r="T20" s="117"/>
      <c r="U20" s="117"/>
      <c r="V20" s="120"/>
    </row>
    <row r="21" spans="1:22" ht="19.899999999999999" customHeight="1" x14ac:dyDescent="0.15">
      <c r="A21" s="101"/>
      <c r="B21" s="101"/>
      <c r="C21" s="121"/>
      <c r="D21" s="122"/>
      <c r="E21" s="117"/>
      <c r="F21" s="117"/>
      <c r="G21" s="117"/>
      <c r="H21" s="117"/>
      <c r="I21" s="123"/>
      <c r="J21" s="124" t="s">
        <v>197</v>
      </c>
      <c r="K21" s="124"/>
      <c r="L21" s="124"/>
      <c r="M21" s="124"/>
      <c r="N21" s="124"/>
      <c r="O21" s="124"/>
      <c r="P21" s="124"/>
      <c r="Q21" s="124"/>
      <c r="R21" s="124"/>
      <c r="S21" s="124"/>
      <c r="T21" s="124"/>
      <c r="U21" s="124"/>
      <c r="V21" s="120"/>
    </row>
    <row r="22" spans="1:22" ht="19.899999999999999" customHeight="1" x14ac:dyDescent="0.15">
      <c r="A22" s="101">
        <f>IF(AND(TRIM($I22)&lt;&gt;"", OR(ISERROR(FIND("@"&amp;LEFT($I22,3)&amp;"@", 都道府県3))=FALSE, ISERROR(FIND("@"&amp;LEFT($I22,4)&amp;"@",都道府県4))=FALSE))=FALSE, 1001, 0)</f>
        <v>1001</v>
      </c>
      <c r="B22" s="101"/>
      <c r="C22" s="121"/>
      <c r="D22" s="122">
        <v>2</v>
      </c>
      <c r="E22" s="99" t="s">
        <v>1</v>
      </c>
      <c r="I22" s="17"/>
      <c r="J22" s="17"/>
      <c r="K22" s="17"/>
      <c r="L22" s="17"/>
      <c r="M22" s="17"/>
      <c r="N22" s="17"/>
      <c r="O22" s="17"/>
      <c r="P22" s="17"/>
      <c r="Q22" s="17"/>
      <c r="R22" s="17"/>
      <c r="S22" s="17"/>
      <c r="T22" s="17"/>
      <c r="U22" s="17"/>
      <c r="V22" s="120"/>
    </row>
    <row r="23" spans="1:22" ht="19.899999999999999" customHeight="1" x14ac:dyDescent="0.15">
      <c r="A23" s="101"/>
      <c r="B23" s="101"/>
      <c r="C23" s="121"/>
      <c r="D23" s="122"/>
      <c r="E23" s="117"/>
      <c r="F23" s="117"/>
      <c r="G23" s="117"/>
      <c r="H23" s="117"/>
      <c r="I23" s="123"/>
      <c r="J23" s="124" t="s">
        <v>30</v>
      </c>
      <c r="K23" s="124"/>
      <c r="L23" s="124"/>
      <c r="M23" s="124"/>
      <c r="N23" s="124"/>
      <c r="O23" s="124"/>
      <c r="P23" s="124"/>
      <c r="Q23" s="124"/>
      <c r="R23" s="124"/>
      <c r="S23" s="124"/>
      <c r="T23" s="124"/>
      <c r="U23" s="124"/>
      <c r="V23" s="120"/>
    </row>
    <row r="24" spans="1:22" ht="19.899999999999999" customHeight="1" x14ac:dyDescent="0.15">
      <c r="A24" s="101">
        <f>IF(TRIM($I24)="", 1001, 0)</f>
        <v>1001</v>
      </c>
      <c r="B24" s="101"/>
      <c r="C24" s="121"/>
      <c r="D24" s="122">
        <v>3</v>
      </c>
      <c r="E24" s="99" t="s">
        <v>2</v>
      </c>
      <c r="I24" s="7"/>
      <c r="J24" s="7"/>
      <c r="K24" s="7"/>
      <c r="L24" s="7"/>
      <c r="M24" s="7"/>
      <c r="N24" s="7"/>
      <c r="O24" s="7"/>
      <c r="P24" s="7"/>
      <c r="Q24" s="7"/>
      <c r="R24" s="7"/>
      <c r="S24" s="7"/>
      <c r="T24" s="7"/>
      <c r="U24" s="7"/>
      <c r="V24" s="120"/>
    </row>
    <row r="25" spans="1:22" ht="19.899999999999999" customHeight="1" x14ac:dyDescent="0.15">
      <c r="A25" s="101"/>
      <c r="B25" s="101"/>
      <c r="C25" s="125"/>
      <c r="D25" s="117"/>
      <c r="E25" s="117"/>
      <c r="F25" s="117"/>
      <c r="G25" s="117"/>
      <c r="H25" s="117"/>
      <c r="I25" s="123"/>
      <c r="J25" s="124" t="s">
        <v>196</v>
      </c>
      <c r="K25" s="124"/>
      <c r="L25" s="124"/>
      <c r="M25" s="124"/>
      <c r="N25" s="124"/>
      <c r="O25" s="124"/>
      <c r="P25" s="124"/>
      <c r="Q25" s="124"/>
      <c r="R25" s="124"/>
      <c r="S25" s="124"/>
      <c r="T25" s="124"/>
      <c r="U25" s="124"/>
      <c r="V25" s="120"/>
    </row>
    <row r="26" spans="1:22" ht="19.899999999999999" customHeight="1" x14ac:dyDescent="0.15">
      <c r="A26" s="101">
        <f>IF(TRIM($I26)="", 1001, 0)</f>
        <v>1001</v>
      </c>
      <c r="B26" s="101"/>
      <c r="C26" s="121"/>
      <c r="D26" s="122">
        <v>4</v>
      </c>
      <c r="E26" s="99" t="s">
        <v>3</v>
      </c>
      <c r="I26" s="7"/>
      <c r="J26" s="7"/>
      <c r="K26" s="7"/>
      <c r="L26" s="7"/>
      <c r="M26" s="7"/>
      <c r="N26" s="7"/>
      <c r="O26" s="7"/>
      <c r="P26" s="7"/>
      <c r="Q26" s="7"/>
      <c r="R26" s="7"/>
      <c r="S26" s="7"/>
      <c r="T26" s="7"/>
      <c r="U26" s="7"/>
      <c r="V26" s="120"/>
    </row>
    <row r="27" spans="1:22" ht="19.899999999999999" customHeight="1" x14ac:dyDescent="0.15">
      <c r="A27" s="101"/>
      <c r="B27" s="101"/>
      <c r="C27" s="125"/>
      <c r="D27" s="117"/>
      <c r="E27" s="117"/>
      <c r="F27" s="117"/>
      <c r="G27" s="117"/>
      <c r="H27" s="117"/>
      <c r="I27" s="123"/>
      <c r="J27" s="124" t="s">
        <v>183</v>
      </c>
      <c r="K27" s="124"/>
      <c r="L27" s="124"/>
      <c r="M27" s="124"/>
      <c r="N27" s="124"/>
      <c r="O27" s="124"/>
      <c r="P27" s="124"/>
      <c r="Q27" s="124"/>
      <c r="R27" s="124"/>
      <c r="S27" s="124"/>
      <c r="T27" s="124"/>
      <c r="U27" s="124"/>
      <c r="V27" s="126"/>
    </row>
    <row r="28" spans="1:22" ht="19.899999999999999" customHeight="1" x14ac:dyDescent="0.15">
      <c r="A28" s="101">
        <f>IF(TRIM($I28)="", 1001, 0)</f>
        <v>1001</v>
      </c>
      <c r="B28" s="101"/>
      <c r="C28" s="121"/>
      <c r="D28" s="122">
        <v>5</v>
      </c>
      <c r="E28" s="99" t="s">
        <v>24</v>
      </c>
      <c r="I28" s="7"/>
      <c r="J28" s="7"/>
      <c r="K28" s="7"/>
      <c r="L28" s="7"/>
      <c r="M28" s="7"/>
      <c r="N28" s="7"/>
      <c r="O28" s="7"/>
      <c r="P28" s="7"/>
      <c r="Q28" s="7"/>
      <c r="R28" s="7"/>
      <c r="S28" s="7"/>
      <c r="T28" s="7"/>
      <c r="U28" s="7"/>
      <c r="V28" s="120"/>
    </row>
    <row r="29" spans="1:22" ht="19.899999999999999" customHeight="1" x14ac:dyDescent="0.15">
      <c r="A29" s="101"/>
      <c r="B29" s="101"/>
      <c r="C29" s="125"/>
      <c r="D29" s="117"/>
      <c r="E29" s="117"/>
      <c r="F29" s="117"/>
      <c r="G29" s="117"/>
      <c r="H29" s="117"/>
      <c r="I29" s="127"/>
      <c r="J29" s="124" t="s">
        <v>25</v>
      </c>
      <c r="K29" s="124"/>
      <c r="L29" s="124"/>
      <c r="M29" s="124"/>
      <c r="N29" s="124"/>
      <c r="O29" s="124"/>
      <c r="P29" s="124"/>
      <c r="Q29" s="124"/>
      <c r="R29" s="124"/>
      <c r="S29" s="124"/>
      <c r="T29" s="124"/>
      <c r="U29" s="124"/>
      <c r="V29" s="126"/>
    </row>
    <row r="30" spans="1:22" ht="19.899999999999999" customHeight="1" x14ac:dyDescent="0.15">
      <c r="A30" s="101">
        <f>IF(TRIM($I30)="", 1001, 0)</f>
        <v>1001</v>
      </c>
      <c r="B30" s="101"/>
      <c r="C30" s="121"/>
      <c r="D30" s="122">
        <v>6</v>
      </c>
      <c r="E30" s="99" t="s">
        <v>4</v>
      </c>
      <c r="I30" s="7"/>
      <c r="J30" s="7"/>
      <c r="K30" s="7"/>
      <c r="L30" s="7"/>
      <c r="M30" s="7"/>
      <c r="N30" s="7"/>
      <c r="O30" s="7"/>
      <c r="P30" s="7"/>
      <c r="Q30" s="7"/>
      <c r="R30" s="7"/>
      <c r="S30" s="7"/>
      <c r="T30" s="7"/>
      <c r="U30" s="7"/>
      <c r="V30" s="120"/>
    </row>
    <row r="31" spans="1:22" ht="19.899999999999999" customHeight="1" x14ac:dyDescent="0.15">
      <c r="A31" s="101"/>
      <c r="B31" s="101"/>
      <c r="C31" s="125"/>
      <c r="D31" s="117"/>
      <c r="E31" s="117"/>
      <c r="F31" s="117"/>
      <c r="G31" s="117"/>
      <c r="H31" s="117"/>
      <c r="I31" s="127"/>
      <c r="J31" s="124" t="s">
        <v>10</v>
      </c>
      <c r="K31" s="124"/>
      <c r="L31" s="124"/>
      <c r="M31" s="124"/>
      <c r="N31" s="124"/>
      <c r="O31" s="124"/>
      <c r="P31" s="124"/>
      <c r="Q31" s="124"/>
      <c r="R31" s="124"/>
      <c r="S31" s="124"/>
      <c r="T31" s="124"/>
      <c r="U31" s="124"/>
      <c r="V31" s="126"/>
    </row>
    <row r="32" spans="1:22" ht="19.899999999999999" customHeight="1" x14ac:dyDescent="0.15">
      <c r="A32" s="101">
        <f>IF(TRIM($I32)="", 1001, 0)</f>
        <v>1001</v>
      </c>
      <c r="B32" s="101"/>
      <c r="C32" s="121"/>
      <c r="D32" s="122">
        <v>7</v>
      </c>
      <c r="E32" s="99" t="s">
        <v>5</v>
      </c>
      <c r="I32" s="7"/>
      <c r="J32" s="7"/>
      <c r="K32" s="7"/>
      <c r="L32" s="7"/>
      <c r="M32" s="7"/>
      <c r="N32" s="7"/>
      <c r="O32" s="7"/>
      <c r="P32" s="7"/>
      <c r="Q32" s="7"/>
      <c r="R32" s="7"/>
      <c r="S32" s="7"/>
      <c r="T32" s="7"/>
      <c r="U32" s="7"/>
      <c r="V32" s="120"/>
    </row>
    <row r="33" spans="1:22" ht="19.899999999999999" customHeight="1" x14ac:dyDescent="0.15">
      <c r="A33" s="101"/>
      <c r="B33" s="101"/>
      <c r="C33" s="125"/>
      <c r="D33" s="117"/>
      <c r="E33" s="117"/>
      <c r="F33" s="117"/>
      <c r="G33" s="117"/>
      <c r="H33" s="117"/>
      <c r="I33" s="127"/>
      <c r="J33" s="124" t="s">
        <v>11</v>
      </c>
      <c r="K33" s="124"/>
      <c r="L33" s="124"/>
      <c r="M33" s="124"/>
      <c r="N33" s="124"/>
      <c r="O33" s="124"/>
      <c r="P33" s="124"/>
      <c r="Q33" s="124"/>
      <c r="R33" s="124"/>
      <c r="S33" s="124"/>
      <c r="T33" s="124"/>
      <c r="U33" s="124"/>
      <c r="V33" s="120"/>
    </row>
    <row r="34" spans="1:22" ht="19.899999999999999" customHeight="1" x14ac:dyDescent="0.15">
      <c r="A34" s="101">
        <f>IF(NOT(AND(TRIM($I34)&lt;&gt;"",ISNUMBER(VALUE(SUBSTITUTE($I34,"-",""))))), 1001, 0)</f>
        <v>1001</v>
      </c>
      <c r="B34" s="101"/>
      <c r="C34" s="121"/>
      <c r="D34" s="122">
        <v>8</v>
      </c>
      <c r="E34" s="99" t="s">
        <v>6</v>
      </c>
      <c r="I34" s="7"/>
      <c r="J34" s="7"/>
      <c r="K34" s="7"/>
      <c r="L34" s="7"/>
      <c r="M34" s="7"/>
      <c r="N34" s="117"/>
      <c r="O34" s="117"/>
      <c r="P34" s="117"/>
      <c r="Q34" s="117"/>
      <c r="R34" s="117"/>
      <c r="S34" s="117"/>
      <c r="T34" s="117"/>
      <c r="U34" s="117"/>
      <c r="V34" s="120"/>
    </row>
    <row r="35" spans="1:22" ht="19.899999999999999" customHeight="1" x14ac:dyDescent="0.15">
      <c r="A35" s="101"/>
      <c r="B35" s="101"/>
      <c r="C35" s="125"/>
      <c r="D35" s="117"/>
      <c r="E35" s="117"/>
      <c r="F35" s="117"/>
      <c r="G35" s="117"/>
      <c r="H35" s="117"/>
      <c r="I35" s="128"/>
      <c r="J35" s="124" t="s">
        <v>184</v>
      </c>
      <c r="K35" s="124"/>
      <c r="L35" s="124"/>
      <c r="M35" s="124"/>
      <c r="N35" s="124"/>
      <c r="O35" s="124"/>
      <c r="P35" s="124"/>
      <c r="Q35" s="124"/>
      <c r="R35" s="124"/>
      <c r="S35" s="124"/>
      <c r="T35" s="124"/>
      <c r="U35" s="124"/>
      <c r="V35" s="120"/>
    </row>
    <row r="36" spans="1:22" ht="19.899999999999999" customHeight="1" x14ac:dyDescent="0.15">
      <c r="A36" s="101">
        <f>IF(AND(TRIM($I36)&lt;&gt;"",NOT(ISNUMBER(VALUE(SUBSTITUTE($I36,"-",""))))), 1001, 0)</f>
        <v>0</v>
      </c>
      <c r="B36" s="101"/>
      <c r="C36" s="121"/>
      <c r="D36" s="122">
        <v>9</v>
      </c>
      <c r="E36" s="99" t="s">
        <v>7</v>
      </c>
      <c r="I36" s="7"/>
      <c r="J36" s="15"/>
      <c r="K36" s="15"/>
      <c r="L36" s="15"/>
      <c r="M36" s="15"/>
      <c r="N36" s="117"/>
      <c r="O36" s="117"/>
      <c r="P36" s="129" t="s">
        <v>202</v>
      </c>
      <c r="Q36" s="7"/>
      <c r="R36" s="8"/>
      <c r="S36" s="117"/>
      <c r="T36" s="117"/>
      <c r="U36" s="117"/>
      <c r="V36" s="120"/>
    </row>
    <row r="37" spans="1:22" s="135" customFormat="1" ht="30" customHeight="1" x14ac:dyDescent="0.15">
      <c r="A37" s="130"/>
      <c r="B37" s="130"/>
      <c r="C37" s="131"/>
      <c r="D37" s="132"/>
      <c r="E37" s="132"/>
      <c r="F37" s="132"/>
      <c r="G37" s="132"/>
      <c r="H37" s="132"/>
      <c r="I37" s="128"/>
      <c r="J37" s="133" t="s">
        <v>203</v>
      </c>
      <c r="K37" s="133"/>
      <c r="L37" s="133"/>
      <c r="M37" s="133"/>
      <c r="N37" s="133"/>
      <c r="O37" s="133"/>
      <c r="P37" s="133"/>
      <c r="Q37" s="133"/>
      <c r="R37" s="133"/>
      <c r="S37" s="133"/>
      <c r="T37" s="133"/>
      <c r="U37" s="124"/>
      <c r="V37" s="134"/>
    </row>
    <row r="38" spans="1:22" ht="19.899999999999999" customHeight="1" x14ac:dyDescent="0.15">
      <c r="A38" s="101"/>
      <c r="B38" s="101"/>
      <c r="C38" s="121"/>
      <c r="D38" s="122">
        <v>10</v>
      </c>
      <c r="E38" s="99" t="s">
        <v>9</v>
      </c>
      <c r="I38" s="7"/>
      <c r="J38" s="7"/>
      <c r="K38" s="7"/>
      <c r="L38" s="7"/>
      <c r="M38" s="7"/>
      <c r="N38" s="7"/>
      <c r="O38" s="7"/>
      <c r="P38" s="7"/>
      <c r="Q38" s="7"/>
      <c r="R38" s="7"/>
      <c r="S38" s="7"/>
      <c r="T38" s="7"/>
      <c r="U38" s="7"/>
      <c r="V38" s="120"/>
    </row>
    <row r="39" spans="1:22" ht="19.899999999999999" customHeight="1" x14ac:dyDescent="0.15">
      <c r="A39" s="101"/>
      <c r="B39" s="101"/>
      <c r="C39" s="125"/>
      <c r="D39" s="117"/>
      <c r="E39" s="117"/>
      <c r="F39" s="117"/>
      <c r="G39" s="117"/>
      <c r="H39" s="117"/>
      <c r="I39" s="127"/>
      <c r="J39" s="124" t="s">
        <v>20</v>
      </c>
      <c r="K39" s="124"/>
      <c r="L39" s="124"/>
      <c r="M39" s="124"/>
      <c r="N39" s="124"/>
      <c r="O39" s="124"/>
      <c r="P39" s="124"/>
      <c r="Q39" s="124"/>
      <c r="R39" s="124"/>
      <c r="S39" s="124"/>
      <c r="T39" s="124"/>
      <c r="U39" s="124"/>
      <c r="V39" s="120"/>
    </row>
    <row r="40" spans="1:22" ht="19.899999999999999" customHeight="1" x14ac:dyDescent="0.15">
      <c r="A40" s="101">
        <f>IF(AND($I40&lt;&gt;"一致する", $I40&lt;&gt;"一致しない"), 1001, 0)</f>
        <v>0</v>
      </c>
      <c r="B40" s="101"/>
      <c r="C40" s="121"/>
      <c r="D40" s="122">
        <v>11</v>
      </c>
      <c r="E40" s="99" t="s">
        <v>157</v>
      </c>
      <c r="I40" s="7" t="s">
        <v>158</v>
      </c>
      <c r="J40" s="7"/>
      <c r="K40" s="7"/>
      <c r="L40" s="7"/>
      <c r="M40" s="7"/>
      <c r="N40" s="117"/>
      <c r="O40" s="117"/>
      <c r="P40" s="117"/>
      <c r="Q40" s="117"/>
      <c r="R40" s="117"/>
      <c r="S40" s="117"/>
      <c r="T40" s="117"/>
      <c r="U40" s="117"/>
      <c r="V40" s="120"/>
    </row>
    <row r="41" spans="1:22" ht="19.899999999999999" customHeight="1" x14ac:dyDescent="0.15">
      <c r="A41" s="101"/>
      <c r="B41" s="101"/>
      <c r="C41" s="125"/>
      <c r="D41" s="117"/>
      <c r="E41" s="117"/>
      <c r="F41" s="117"/>
      <c r="G41" s="117"/>
      <c r="H41" s="117"/>
      <c r="I41" s="127"/>
      <c r="J41" s="124" t="s">
        <v>208</v>
      </c>
      <c r="K41" s="124"/>
      <c r="L41" s="124"/>
      <c r="M41" s="124"/>
      <c r="N41" s="124"/>
      <c r="O41" s="124"/>
      <c r="P41" s="124"/>
      <c r="Q41" s="124"/>
      <c r="R41" s="124"/>
      <c r="S41" s="124"/>
      <c r="T41" s="124"/>
      <c r="U41" s="124"/>
      <c r="V41" s="120"/>
    </row>
    <row r="42" spans="1:22" ht="19.899999999999999" customHeight="1" x14ac:dyDescent="0.15">
      <c r="A42" s="101"/>
      <c r="B42" s="101"/>
      <c r="C42" s="136"/>
      <c r="D42" s="137"/>
      <c r="E42" s="137"/>
      <c r="F42" s="137"/>
      <c r="G42" s="137"/>
      <c r="H42" s="137"/>
      <c r="I42" s="138"/>
      <c r="J42" s="138"/>
      <c r="K42" s="138"/>
      <c r="L42" s="138"/>
      <c r="M42" s="138"/>
      <c r="N42" s="138"/>
      <c r="O42" s="138"/>
      <c r="P42" s="138"/>
      <c r="Q42" s="138"/>
      <c r="R42" s="138"/>
      <c r="S42" s="138"/>
      <c r="T42" s="138"/>
      <c r="U42" s="138"/>
      <c r="V42" s="139"/>
    </row>
    <row r="43" spans="1:22" ht="15.75" customHeight="1" x14ac:dyDescent="0.15">
      <c r="A43" s="101"/>
      <c r="B43" s="101"/>
      <c r="C43" s="117"/>
      <c r="D43" s="117"/>
      <c r="E43" s="117"/>
      <c r="F43" s="117"/>
      <c r="G43" s="117"/>
      <c r="H43" s="117"/>
      <c r="I43" s="140"/>
      <c r="J43" s="140"/>
      <c r="K43" s="140"/>
      <c r="L43" s="140"/>
      <c r="M43" s="140"/>
      <c r="N43" s="140"/>
      <c r="O43" s="140"/>
      <c r="P43" s="140"/>
      <c r="Q43" s="140"/>
      <c r="R43" s="140"/>
      <c r="S43" s="140"/>
      <c r="T43" s="140"/>
      <c r="U43" s="140"/>
      <c r="V43" s="117"/>
    </row>
    <row r="44" spans="1:22" ht="15" hidden="1" customHeight="1" x14ac:dyDescent="0.15">
      <c r="A44" s="101"/>
      <c r="B44" s="101"/>
      <c r="C44" s="117"/>
      <c r="D44" s="117"/>
      <c r="E44" s="117"/>
      <c r="F44" s="117"/>
      <c r="G44" s="117"/>
      <c r="H44" s="117"/>
      <c r="I44" s="141"/>
      <c r="J44" s="117"/>
      <c r="K44" s="117"/>
      <c r="L44" s="117"/>
      <c r="M44" s="117"/>
      <c r="N44" s="117"/>
      <c r="O44" s="117"/>
      <c r="P44" s="117"/>
      <c r="Q44" s="117"/>
      <c r="R44" s="117"/>
      <c r="S44" s="117"/>
      <c r="T44" s="117"/>
      <c r="U44" s="117"/>
    </row>
    <row r="45" spans="1:22" ht="15" hidden="1" customHeight="1" x14ac:dyDescent="0.15">
      <c r="A45" s="101"/>
      <c r="B45" s="101"/>
      <c r="C45" s="117"/>
      <c r="D45" s="117"/>
      <c r="E45" s="117"/>
      <c r="F45" s="117"/>
      <c r="G45" s="117"/>
      <c r="H45" s="117"/>
      <c r="I45" s="141"/>
      <c r="J45" s="140"/>
      <c r="K45" s="140"/>
      <c r="L45" s="140"/>
      <c r="M45" s="140"/>
      <c r="N45" s="140"/>
      <c r="O45" s="140"/>
      <c r="P45" s="140"/>
      <c r="Q45" s="140"/>
      <c r="R45" s="140"/>
      <c r="S45" s="140"/>
      <c r="T45" s="140"/>
      <c r="U45" s="117"/>
    </row>
    <row r="46" spans="1:22" ht="15" hidden="1" customHeight="1" x14ac:dyDescent="0.15">
      <c r="A46" s="101"/>
      <c r="B46" s="101"/>
      <c r="C46" s="117"/>
      <c r="D46" s="117"/>
      <c r="E46" s="117"/>
      <c r="F46" s="117"/>
      <c r="G46" s="117"/>
      <c r="H46" s="117"/>
      <c r="I46" s="141"/>
      <c r="J46" s="117"/>
      <c r="K46" s="117"/>
      <c r="L46" s="117"/>
      <c r="M46" s="117"/>
      <c r="N46" s="117"/>
      <c r="O46" s="117"/>
      <c r="P46" s="117"/>
      <c r="Q46" s="117"/>
      <c r="R46" s="117"/>
      <c r="S46" s="117"/>
      <c r="T46" s="117"/>
      <c r="U46" s="117"/>
    </row>
    <row r="47" spans="1:22" ht="15" hidden="1" customHeight="1" x14ac:dyDescent="0.15">
      <c r="A47" s="101"/>
      <c r="B47" s="101"/>
      <c r="C47" s="117"/>
      <c r="D47" s="117"/>
      <c r="E47" s="117"/>
      <c r="F47" s="117"/>
      <c r="G47" s="117"/>
      <c r="H47" s="117"/>
      <c r="I47" s="141"/>
      <c r="J47" s="117"/>
      <c r="K47" s="117"/>
      <c r="L47" s="117"/>
      <c r="M47" s="117"/>
      <c r="N47" s="117"/>
      <c r="O47" s="117"/>
      <c r="P47" s="117"/>
      <c r="Q47" s="117"/>
      <c r="R47" s="117"/>
      <c r="S47" s="117"/>
      <c r="T47" s="117"/>
      <c r="U47" s="117"/>
    </row>
    <row r="48" spans="1:22" ht="15" hidden="1" customHeight="1" x14ac:dyDescent="0.15">
      <c r="A48" s="101"/>
      <c r="B48" s="101"/>
      <c r="C48" s="117"/>
      <c r="D48" s="117"/>
      <c r="E48" s="117"/>
      <c r="F48" s="117"/>
      <c r="G48" s="117"/>
      <c r="H48" s="117"/>
      <c r="I48" s="141"/>
      <c r="J48" s="140"/>
      <c r="K48" s="140"/>
      <c r="L48" s="140"/>
      <c r="M48" s="140"/>
      <c r="N48" s="140"/>
      <c r="O48" s="140"/>
      <c r="P48" s="140"/>
      <c r="Q48" s="140"/>
      <c r="R48" s="140"/>
      <c r="S48" s="140"/>
      <c r="T48" s="140"/>
      <c r="U48" s="117"/>
    </row>
    <row r="49" spans="1:22" ht="15" hidden="1" customHeight="1" x14ac:dyDescent="0.15">
      <c r="A49" s="101"/>
      <c r="B49" s="101"/>
      <c r="C49" s="117"/>
      <c r="D49" s="117"/>
      <c r="E49" s="117"/>
      <c r="F49" s="117"/>
      <c r="G49" s="117"/>
      <c r="H49" s="117"/>
      <c r="I49" s="141"/>
      <c r="J49" s="117"/>
      <c r="K49" s="117"/>
      <c r="L49" s="117"/>
      <c r="M49" s="117"/>
      <c r="N49" s="117"/>
      <c r="O49" s="117"/>
      <c r="P49" s="117"/>
      <c r="Q49" s="117"/>
      <c r="R49" s="117"/>
      <c r="S49" s="117"/>
      <c r="T49" s="117"/>
      <c r="U49" s="117"/>
    </row>
    <row r="50" spans="1:22" ht="15" hidden="1" customHeight="1" x14ac:dyDescent="0.15">
      <c r="A50" s="101"/>
      <c r="B50" s="101"/>
      <c r="C50" s="117"/>
      <c r="D50" s="117"/>
      <c r="E50" s="117"/>
      <c r="F50" s="117"/>
      <c r="G50" s="117"/>
      <c r="H50" s="117"/>
      <c r="I50" s="141"/>
      <c r="J50" s="117"/>
      <c r="K50" s="117"/>
      <c r="L50" s="117"/>
      <c r="M50" s="117"/>
      <c r="N50" s="117"/>
      <c r="O50" s="117"/>
      <c r="P50" s="117"/>
      <c r="Q50" s="117"/>
      <c r="R50" s="117"/>
      <c r="S50" s="117"/>
      <c r="T50" s="117"/>
      <c r="U50" s="117"/>
    </row>
    <row r="51" spans="1:22" ht="15" hidden="1" customHeight="1" x14ac:dyDescent="0.15">
      <c r="A51" s="101"/>
      <c r="B51" s="101"/>
      <c r="C51" s="117"/>
      <c r="D51" s="117"/>
      <c r="E51" s="117"/>
      <c r="F51" s="117"/>
      <c r="G51" s="117"/>
      <c r="H51" s="117"/>
      <c r="I51" s="141"/>
      <c r="J51" s="140"/>
      <c r="K51" s="140"/>
      <c r="L51" s="140"/>
      <c r="M51" s="140"/>
      <c r="N51" s="140"/>
      <c r="O51" s="140"/>
      <c r="P51" s="140"/>
      <c r="Q51" s="140"/>
      <c r="R51" s="140"/>
      <c r="S51" s="140"/>
      <c r="T51" s="140"/>
      <c r="U51" s="117"/>
    </row>
    <row r="52" spans="1:22" ht="15" hidden="1" customHeight="1" x14ac:dyDescent="0.15">
      <c r="A52" s="101"/>
      <c r="B52" s="101"/>
      <c r="C52" s="117"/>
      <c r="D52" s="117"/>
      <c r="E52" s="117"/>
      <c r="F52" s="117"/>
      <c r="G52" s="117"/>
      <c r="H52" s="117"/>
      <c r="I52" s="141"/>
      <c r="J52" s="117"/>
      <c r="K52" s="117"/>
      <c r="L52" s="117"/>
      <c r="M52" s="117"/>
      <c r="N52" s="117"/>
      <c r="O52" s="117"/>
      <c r="P52" s="117"/>
      <c r="Q52" s="117"/>
      <c r="R52" s="117"/>
      <c r="S52" s="117"/>
      <c r="T52" s="117"/>
      <c r="U52" s="117"/>
    </row>
    <row r="53" spans="1:22" ht="15" hidden="1" customHeight="1" x14ac:dyDescent="0.15">
      <c r="A53" s="101"/>
      <c r="B53" s="101"/>
      <c r="C53" s="117"/>
      <c r="D53" s="117"/>
      <c r="E53" s="117"/>
      <c r="F53" s="117"/>
      <c r="G53" s="117"/>
      <c r="H53" s="117"/>
      <c r="I53" s="141"/>
      <c r="J53" s="117"/>
      <c r="K53" s="117"/>
      <c r="L53" s="117"/>
      <c r="M53" s="117"/>
      <c r="N53" s="117"/>
      <c r="O53" s="117"/>
      <c r="P53" s="117"/>
      <c r="Q53" s="117"/>
      <c r="R53" s="117"/>
      <c r="S53" s="117"/>
      <c r="T53" s="117"/>
      <c r="U53" s="117"/>
    </row>
    <row r="54" spans="1:22" ht="15" hidden="1" customHeight="1" x14ac:dyDescent="0.15">
      <c r="A54" s="101"/>
      <c r="B54" s="101"/>
      <c r="C54" s="117"/>
      <c r="D54" s="117"/>
      <c r="E54" s="117"/>
      <c r="F54" s="117"/>
      <c r="G54" s="117"/>
      <c r="H54" s="117"/>
      <c r="I54" s="141"/>
      <c r="J54" s="117"/>
      <c r="K54" s="117"/>
      <c r="L54" s="117"/>
      <c r="M54" s="117"/>
      <c r="N54" s="117"/>
      <c r="O54" s="117"/>
      <c r="P54" s="117"/>
      <c r="Q54" s="117"/>
      <c r="R54" s="117"/>
      <c r="S54" s="117"/>
      <c r="T54" s="117"/>
      <c r="U54" s="117"/>
    </row>
    <row r="55" spans="1:22" ht="15" hidden="1" customHeight="1" x14ac:dyDescent="0.15">
      <c r="A55" s="101"/>
      <c r="B55" s="101"/>
      <c r="C55" s="117"/>
      <c r="D55" s="117"/>
      <c r="E55" s="117"/>
      <c r="F55" s="117"/>
      <c r="G55" s="117"/>
      <c r="H55" s="117"/>
      <c r="I55" s="141"/>
      <c r="J55" s="140"/>
      <c r="K55" s="140"/>
      <c r="L55" s="140"/>
      <c r="M55" s="140"/>
      <c r="N55" s="140"/>
      <c r="O55" s="140"/>
      <c r="P55" s="140"/>
      <c r="Q55" s="140"/>
      <c r="R55" s="140"/>
      <c r="S55" s="140"/>
      <c r="T55" s="140"/>
      <c r="U55" s="117"/>
    </row>
    <row r="56" spans="1:22" ht="15" hidden="1" customHeight="1" x14ac:dyDescent="0.15">
      <c r="A56" s="101"/>
      <c r="B56" s="101"/>
      <c r="C56" s="117"/>
      <c r="D56" s="117"/>
      <c r="E56" s="117"/>
      <c r="F56" s="117"/>
      <c r="G56" s="117"/>
      <c r="H56" s="117"/>
      <c r="I56" s="141"/>
      <c r="J56" s="117"/>
      <c r="K56" s="117"/>
      <c r="L56" s="117"/>
      <c r="M56" s="117"/>
      <c r="N56" s="117"/>
      <c r="O56" s="117"/>
      <c r="P56" s="117"/>
      <c r="Q56" s="117"/>
      <c r="R56" s="117"/>
      <c r="S56" s="117"/>
      <c r="T56" s="117"/>
      <c r="U56" s="117"/>
    </row>
    <row r="57" spans="1:22" ht="15" hidden="1" customHeight="1" x14ac:dyDescent="0.15">
      <c r="A57" s="101"/>
      <c r="B57" s="101"/>
      <c r="C57" s="117"/>
      <c r="D57" s="117"/>
      <c r="E57" s="117"/>
      <c r="F57" s="117"/>
      <c r="G57" s="117"/>
      <c r="H57" s="117"/>
      <c r="I57" s="141"/>
      <c r="J57" s="117"/>
      <c r="K57" s="117"/>
      <c r="L57" s="117"/>
      <c r="M57" s="117"/>
      <c r="N57" s="117"/>
      <c r="O57" s="117"/>
      <c r="P57" s="117"/>
      <c r="Q57" s="117"/>
      <c r="R57" s="117"/>
      <c r="S57" s="117"/>
      <c r="T57" s="117"/>
      <c r="U57" s="117"/>
    </row>
    <row r="58" spans="1:22" ht="15" hidden="1" customHeight="1" x14ac:dyDescent="0.15">
      <c r="A58" s="101"/>
      <c r="B58" s="101"/>
      <c r="C58" s="117"/>
      <c r="D58" s="117"/>
      <c r="E58" s="117"/>
      <c r="F58" s="117"/>
      <c r="G58" s="117"/>
      <c r="H58" s="117"/>
      <c r="I58" s="141"/>
      <c r="J58" s="140"/>
      <c r="K58" s="140"/>
      <c r="L58" s="140"/>
      <c r="M58" s="140"/>
      <c r="N58" s="140"/>
      <c r="O58" s="140"/>
      <c r="P58" s="140"/>
      <c r="Q58" s="140"/>
      <c r="R58" s="140"/>
      <c r="S58" s="140"/>
      <c r="T58" s="140"/>
      <c r="U58" s="117"/>
    </row>
    <row r="59" spans="1:22" ht="15" customHeight="1" x14ac:dyDescent="0.15">
      <c r="A59" s="101"/>
      <c r="B59" s="101"/>
      <c r="C59" s="117"/>
      <c r="D59" s="117"/>
      <c r="E59" s="117"/>
      <c r="F59" s="117"/>
      <c r="G59" s="117"/>
      <c r="H59" s="117"/>
      <c r="I59" s="141"/>
      <c r="J59" s="117"/>
      <c r="K59" s="117"/>
      <c r="L59" s="117"/>
      <c r="M59" s="117"/>
      <c r="N59" s="117"/>
      <c r="O59" s="117"/>
      <c r="P59" s="117"/>
      <c r="Q59" s="117"/>
      <c r="R59" s="117"/>
      <c r="S59" s="117"/>
      <c r="T59" s="117"/>
      <c r="U59" s="117"/>
    </row>
    <row r="60" spans="1:22" ht="19.899999999999999" customHeight="1" x14ac:dyDescent="0.15">
      <c r="A60" s="101"/>
      <c r="B60" s="101"/>
      <c r="C60" s="142" t="s">
        <v>120</v>
      </c>
      <c r="D60" s="143"/>
      <c r="E60" s="143"/>
      <c r="F60" s="143"/>
      <c r="G60" s="143"/>
      <c r="H60" s="144"/>
      <c r="I60" s="145"/>
    </row>
    <row r="61" spans="1:22" ht="15" customHeight="1" x14ac:dyDescent="0.15">
      <c r="A61" s="101"/>
      <c r="B61" s="101"/>
      <c r="C61" s="115"/>
      <c r="D61" s="146"/>
      <c r="E61" s="116"/>
      <c r="F61" s="116"/>
      <c r="G61" s="116"/>
      <c r="H61" s="116"/>
      <c r="I61" s="147"/>
      <c r="J61" s="118"/>
      <c r="K61" s="118"/>
      <c r="L61" s="118"/>
      <c r="M61" s="118"/>
      <c r="N61" s="118"/>
      <c r="O61" s="118"/>
      <c r="P61" s="118"/>
      <c r="Q61" s="118"/>
      <c r="R61" s="118"/>
      <c r="S61" s="118"/>
      <c r="T61" s="118"/>
      <c r="U61" s="118"/>
      <c r="V61" s="119"/>
    </row>
    <row r="62" spans="1:22" ht="19.899999999999999" customHeight="1" x14ac:dyDescent="0.15">
      <c r="A62" s="101"/>
      <c r="B62" s="101"/>
      <c r="C62" s="115"/>
      <c r="D62" s="146" t="s">
        <v>152</v>
      </c>
      <c r="E62" s="146"/>
      <c r="F62" s="146"/>
      <c r="G62" s="146"/>
      <c r="H62" s="146"/>
      <c r="I62" s="146"/>
      <c r="J62" s="146"/>
      <c r="K62" s="146"/>
      <c r="L62" s="146"/>
      <c r="M62" s="146"/>
      <c r="N62" s="146"/>
      <c r="O62" s="146"/>
      <c r="P62" s="146"/>
      <c r="Q62" s="146"/>
      <c r="R62" s="146"/>
      <c r="S62" s="146"/>
      <c r="T62" s="146"/>
      <c r="U62" s="146"/>
      <c r="V62" s="148"/>
    </row>
    <row r="63" spans="1:22" ht="19.899999999999999" customHeight="1" x14ac:dyDescent="0.15">
      <c r="A63" s="101">
        <f>IF(AND($I63&lt;&gt;"しない", $I63&lt;&gt;"する"), 1001, 0)</f>
        <v>1001</v>
      </c>
      <c r="B63" s="101"/>
      <c r="C63" s="115"/>
      <c r="D63" s="122">
        <v>1</v>
      </c>
      <c r="E63" s="117" t="s">
        <v>148</v>
      </c>
      <c r="F63" s="117"/>
      <c r="G63" s="117"/>
      <c r="H63" s="117"/>
      <c r="I63" s="7"/>
      <c r="J63" s="8"/>
      <c r="K63" s="8"/>
      <c r="L63" s="8"/>
      <c r="M63" s="8"/>
      <c r="N63" s="117"/>
      <c r="O63" s="117"/>
      <c r="P63" s="117"/>
      <c r="Q63" s="149"/>
      <c r="R63" s="149"/>
      <c r="S63" s="149"/>
      <c r="T63" s="149"/>
      <c r="U63" s="117"/>
      <c r="V63" s="148"/>
    </row>
    <row r="64" spans="1:22" ht="19.899999999999999" customHeight="1" x14ac:dyDescent="0.15">
      <c r="A64" s="101"/>
      <c r="B64" s="101"/>
      <c r="C64" s="115"/>
      <c r="D64" s="117"/>
      <c r="E64" s="117"/>
      <c r="F64" s="117"/>
      <c r="G64" s="117"/>
      <c r="H64" s="117"/>
      <c r="I64" s="127"/>
      <c r="J64" s="124" t="s">
        <v>153</v>
      </c>
      <c r="K64" s="124"/>
      <c r="L64" s="124"/>
      <c r="M64" s="124"/>
      <c r="N64" s="124"/>
      <c r="O64" s="124"/>
      <c r="P64" s="124"/>
      <c r="Q64" s="124"/>
      <c r="R64" s="124"/>
      <c r="S64" s="124"/>
      <c r="T64" s="124"/>
      <c r="U64" s="117"/>
      <c r="V64" s="148"/>
    </row>
    <row r="65" spans="1:22" ht="19.899999999999999" hidden="1" customHeight="1" x14ac:dyDescent="0.15">
      <c r="A65" s="101"/>
      <c r="B65" s="101"/>
      <c r="C65" s="150"/>
      <c r="D65" s="117"/>
      <c r="E65" s="117"/>
      <c r="F65" s="117"/>
      <c r="G65" s="117"/>
      <c r="H65" s="117"/>
      <c r="I65" s="151"/>
      <c r="J65" s="152"/>
      <c r="K65" s="152"/>
      <c r="L65" s="152"/>
      <c r="M65" s="152"/>
      <c r="N65" s="152"/>
      <c r="O65" s="152"/>
      <c r="P65" s="152"/>
      <c r="Q65" s="152"/>
      <c r="R65" s="152"/>
      <c r="S65" s="152"/>
      <c r="T65" s="152"/>
      <c r="U65" s="117"/>
      <c r="V65" s="148"/>
    </row>
    <row r="66" spans="1:22" ht="19.899999999999999" hidden="1" customHeight="1" x14ac:dyDescent="0.15">
      <c r="A66" s="101"/>
      <c r="B66" s="101"/>
      <c r="C66" s="150"/>
      <c r="D66" s="117"/>
      <c r="E66" s="117"/>
      <c r="F66" s="117"/>
      <c r="G66" s="117"/>
      <c r="H66" s="117"/>
      <c r="I66" s="151"/>
      <c r="J66" s="152"/>
      <c r="K66" s="152"/>
      <c r="L66" s="152"/>
      <c r="M66" s="152"/>
      <c r="N66" s="152"/>
      <c r="O66" s="152"/>
      <c r="P66" s="152"/>
      <c r="Q66" s="152"/>
      <c r="R66" s="152"/>
      <c r="S66" s="152"/>
      <c r="T66" s="152"/>
      <c r="U66" s="117"/>
      <c r="V66" s="148"/>
    </row>
    <row r="67" spans="1:22" ht="19.899999999999999" hidden="1" customHeight="1" x14ac:dyDescent="0.15">
      <c r="A67" s="101"/>
      <c r="B67" s="101"/>
      <c r="C67" s="150"/>
      <c r="D67" s="117"/>
      <c r="E67" s="117"/>
      <c r="F67" s="117"/>
      <c r="G67" s="117"/>
      <c r="H67" s="117"/>
      <c r="I67" s="151"/>
      <c r="J67" s="152"/>
      <c r="K67" s="152"/>
      <c r="L67" s="152"/>
      <c r="M67" s="152"/>
      <c r="N67" s="152"/>
      <c r="O67" s="152"/>
      <c r="P67" s="152"/>
      <c r="Q67" s="152"/>
      <c r="R67" s="152"/>
      <c r="S67" s="152"/>
      <c r="T67" s="152"/>
      <c r="U67" s="117"/>
      <c r="V67" s="148"/>
    </row>
    <row r="68" spans="1:22" ht="19.899999999999999" hidden="1" customHeight="1" x14ac:dyDescent="0.15">
      <c r="A68" s="101"/>
      <c r="B68" s="101"/>
      <c r="C68" s="150"/>
      <c r="D68" s="117"/>
      <c r="E68" s="117"/>
      <c r="F68" s="117"/>
      <c r="G68" s="117"/>
      <c r="H68" s="117"/>
      <c r="I68" s="151"/>
      <c r="J68" s="152"/>
      <c r="K68" s="152"/>
      <c r="L68" s="152"/>
      <c r="M68" s="152"/>
      <c r="N68" s="152"/>
      <c r="O68" s="152"/>
      <c r="P68" s="152"/>
      <c r="Q68" s="152"/>
      <c r="R68" s="152"/>
      <c r="S68" s="152"/>
      <c r="T68" s="152"/>
      <c r="U68" s="117"/>
      <c r="V68" s="148"/>
    </row>
    <row r="69" spans="1:22" ht="19.899999999999999" customHeight="1" x14ac:dyDescent="0.15">
      <c r="A69" s="101">
        <f>IF(OR(AND($I63="する",TRIM($I69)=""),AND($I63="しない",NOT(ISBLANK($I69)))), 1001, 0)</f>
        <v>0</v>
      </c>
      <c r="B69" s="101"/>
      <c r="C69" s="121"/>
      <c r="D69" s="122">
        <v>2</v>
      </c>
      <c r="E69" s="99" t="s">
        <v>0</v>
      </c>
      <c r="I69" s="16"/>
      <c r="J69" s="15"/>
      <c r="K69" s="15"/>
      <c r="L69" s="15"/>
      <c r="M69" s="15"/>
      <c r="N69" s="117"/>
      <c r="O69" s="117"/>
      <c r="P69" s="117"/>
      <c r="Q69" s="117"/>
      <c r="R69" s="117"/>
      <c r="S69" s="117"/>
      <c r="T69" s="117"/>
      <c r="U69" s="117"/>
      <c r="V69" s="120"/>
    </row>
    <row r="70" spans="1:22" ht="19.899999999999999" customHeight="1" x14ac:dyDescent="0.15">
      <c r="A70" s="101"/>
      <c r="B70" s="101"/>
      <c r="C70" s="121"/>
      <c r="D70" s="122"/>
      <c r="E70" s="117"/>
      <c r="F70" s="117"/>
      <c r="G70" s="117"/>
      <c r="H70" s="117"/>
      <c r="I70" s="123"/>
      <c r="J70" s="124" t="s">
        <v>197</v>
      </c>
      <c r="K70" s="124"/>
      <c r="L70" s="124"/>
      <c r="M70" s="124"/>
      <c r="N70" s="124"/>
      <c r="O70" s="124"/>
      <c r="P70" s="124"/>
      <c r="Q70" s="124"/>
      <c r="R70" s="124"/>
      <c r="S70" s="124"/>
      <c r="T70" s="124"/>
      <c r="U70" s="124"/>
      <c r="V70" s="120"/>
    </row>
    <row r="71" spans="1:22" ht="19.899999999999999" customHeight="1" x14ac:dyDescent="0.15">
      <c r="A71" s="101">
        <f>IF(OR(AND($I63="する",AND($I71&lt;&gt;"", OR(ISERROR(FIND("@"&amp;LEFT($I71,3)&amp;"@", 都道府県3))=FALSE, ISERROR(FIND("@"&amp;LEFT($I71,4)&amp;"@",都道府県4))=FALSE))=FALSE),AND($I63="しない",NOT(ISBLANK($I71)))), 1001, 0)</f>
        <v>0</v>
      </c>
      <c r="B71" s="101"/>
      <c r="C71" s="121"/>
      <c r="D71" s="122">
        <v>3</v>
      </c>
      <c r="E71" s="99" t="s">
        <v>1</v>
      </c>
      <c r="I71" s="17"/>
      <c r="J71" s="17"/>
      <c r="K71" s="17"/>
      <c r="L71" s="17"/>
      <c r="M71" s="17"/>
      <c r="N71" s="17"/>
      <c r="O71" s="17"/>
      <c r="P71" s="17"/>
      <c r="Q71" s="17"/>
      <c r="R71" s="17"/>
      <c r="S71" s="17"/>
      <c r="T71" s="17"/>
      <c r="U71" s="17"/>
      <c r="V71" s="120"/>
    </row>
    <row r="72" spans="1:22" ht="19.899999999999999" customHeight="1" x14ac:dyDescent="0.15">
      <c r="A72" s="101"/>
      <c r="B72" s="101"/>
      <c r="C72" s="121"/>
      <c r="D72" s="122"/>
      <c r="E72" s="117"/>
      <c r="F72" s="117"/>
      <c r="G72" s="117"/>
      <c r="H72" s="117"/>
      <c r="I72" s="123"/>
      <c r="J72" s="124" t="s">
        <v>30</v>
      </c>
      <c r="K72" s="124"/>
      <c r="L72" s="124"/>
      <c r="M72" s="124"/>
      <c r="N72" s="124"/>
      <c r="O72" s="124"/>
      <c r="P72" s="124"/>
      <c r="Q72" s="124"/>
      <c r="R72" s="124"/>
      <c r="S72" s="124"/>
      <c r="T72" s="124"/>
      <c r="U72" s="124"/>
      <c r="V72" s="120"/>
    </row>
    <row r="73" spans="1:22" ht="19.899999999999999" customHeight="1" x14ac:dyDescent="0.15">
      <c r="A73" s="101">
        <f>IF(OR(AND($I63="する",TRIM($I73)=""),AND($I63="しない",NOT(ISBLANK($I73)))), 1001, 0)</f>
        <v>0</v>
      </c>
      <c r="B73" s="101"/>
      <c r="C73" s="121"/>
      <c r="D73" s="122">
        <v>4</v>
      </c>
      <c r="E73" s="99" t="s">
        <v>2</v>
      </c>
      <c r="I73" s="7"/>
      <c r="J73" s="7"/>
      <c r="K73" s="7"/>
      <c r="L73" s="7"/>
      <c r="M73" s="7"/>
      <c r="N73" s="7"/>
      <c r="O73" s="7"/>
      <c r="P73" s="7"/>
      <c r="Q73" s="7"/>
      <c r="R73" s="7"/>
      <c r="S73" s="7"/>
      <c r="T73" s="7"/>
      <c r="U73" s="7"/>
      <c r="V73" s="120"/>
    </row>
    <row r="74" spans="1:22" ht="31.9" customHeight="1" x14ac:dyDescent="0.15">
      <c r="A74" s="101"/>
      <c r="B74" s="101"/>
      <c r="C74" s="125"/>
      <c r="D74" s="117"/>
      <c r="E74" s="117"/>
      <c r="F74" s="117"/>
      <c r="G74" s="117"/>
      <c r="H74" s="117"/>
      <c r="I74" s="127"/>
      <c r="J74" s="133" t="s">
        <v>192</v>
      </c>
      <c r="K74" s="153"/>
      <c r="L74" s="153"/>
      <c r="M74" s="153"/>
      <c r="N74" s="153"/>
      <c r="O74" s="153"/>
      <c r="P74" s="153"/>
      <c r="Q74" s="153"/>
      <c r="R74" s="153"/>
      <c r="S74" s="153"/>
      <c r="T74" s="153"/>
      <c r="U74" s="153"/>
      <c r="V74" s="120"/>
    </row>
    <row r="75" spans="1:22" ht="20.100000000000001" customHeight="1" x14ac:dyDescent="0.15">
      <c r="A75" s="101">
        <f>IF(OR(AND($I63="する",TRIM($I75)=""),AND($I63="しない",NOT(ISBLANK($I75)))), 1001, 0)</f>
        <v>0</v>
      </c>
      <c r="B75" s="101"/>
      <c r="C75" s="121"/>
      <c r="D75" s="122">
        <v>5</v>
      </c>
      <c r="E75" s="99" t="s">
        <v>3</v>
      </c>
      <c r="I75" s="7"/>
      <c r="J75" s="7"/>
      <c r="K75" s="7"/>
      <c r="L75" s="7"/>
      <c r="M75" s="7"/>
      <c r="N75" s="7"/>
      <c r="O75" s="7"/>
      <c r="P75" s="7"/>
      <c r="Q75" s="7"/>
      <c r="R75" s="7"/>
      <c r="S75" s="7"/>
      <c r="T75" s="7"/>
      <c r="U75" s="7"/>
      <c r="V75" s="120"/>
    </row>
    <row r="76" spans="1:22" ht="31.9" customHeight="1" x14ac:dyDescent="0.15">
      <c r="A76" s="101"/>
      <c r="B76" s="101"/>
      <c r="C76" s="125"/>
      <c r="D76" s="117"/>
      <c r="E76" s="117"/>
      <c r="F76" s="117"/>
      <c r="G76" s="117"/>
      <c r="H76" s="117"/>
      <c r="I76" s="154"/>
      <c r="J76" s="133" t="s">
        <v>193</v>
      </c>
      <c r="K76" s="133"/>
      <c r="L76" s="133"/>
      <c r="M76" s="133"/>
      <c r="N76" s="133"/>
      <c r="O76" s="133"/>
      <c r="P76" s="133"/>
      <c r="Q76" s="133"/>
      <c r="R76" s="133"/>
      <c r="S76" s="133"/>
      <c r="T76" s="133"/>
      <c r="U76" s="133"/>
      <c r="V76" s="120"/>
    </row>
    <row r="77" spans="1:22" ht="19.899999999999999" customHeight="1" x14ac:dyDescent="0.15">
      <c r="A77" s="101">
        <f>IF(OR(AND($I63="する",TRIM($I77)=""),AND($I63="しない",NOT(ISBLANK($I77)))), 1001, 0)</f>
        <v>0</v>
      </c>
      <c r="B77" s="101"/>
      <c r="C77" s="121"/>
      <c r="D77" s="122">
        <v>6</v>
      </c>
      <c r="E77" s="99" t="s">
        <v>149</v>
      </c>
      <c r="I77" s="7"/>
      <c r="J77" s="7"/>
      <c r="K77" s="7"/>
      <c r="L77" s="7"/>
      <c r="M77" s="7"/>
      <c r="N77" s="7"/>
      <c r="O77" s="7"/>
      <c r="P77" s="7"/>
      <c r="Q77" s="7"/>
      <c r="R77" s="7"/>
      <c r="S77" s="7"/>
      <c r="T77" s="7"/>
      <c r="U77" s="7"/>
      <c r="V77" s="120"/>
    </row>
    <row r="78" spans="1:22" ht="19.899999999999999" customHeight="1" x14ac:dyDescent="0.15">
      <c r="A78" s="101"/>
      <c r="B78" s="101"/>
      <c r="C78" s="125"/>
      <c r="D78" s="117"/>
      <c r="E78" s="117"/>
      <c r="F78" s="117"/>
      <c r="G78" s="117"/>
      <c r="H78" s="117"/>
      <c r="I78" s="127"/>
      <c r="J78" s="155" t="s">
        <v>185</v>
      </c>
      <c r="K78" s="124"/>
      <c r="L78" s="124"/>
      <c r="M78" s="124"/>
      <c r="N78" s="124"/>
      <c r="O78" s="124"/>
      <c r="P78" s="124"/>
      <c r="Q78" s="124"/>
      <c r="R78" s="124"/>
      <c r="S78" s="124"/>
      <c r="T78" s="124"/>
      <c r="U78" s="124"/>
      <c r="V78" s="120"/>
    </row>
    <row r="79" spans="1:22" ht="19.899999999999999" customHeight="1" x14ac:dyDescent="0.15">
      <c r="A79" s="101">
        <f>IF(OR(AND($I63="する",TRIM($I79)=""),AND($I63="しない",NOT(ISBLANK($I79)))), 1001, 0)</f>
        <v>0</v>
      </c>
      <c r="B79" s="101"/>
      <c r="C79" s="121"/>
      <c r="D79" s="122">
        <v>7</v>
      </c>
      <c r="E79" s="99" t="s">
        <v>150</v>
      </c>
      <c r="I79" s="7"/>
      <c r="J79" s="7"/>
      <c r="K79" s="7"/>
      <c r="L79" s="7"/>
      <c r="M79" s="7"/>
      <c r="N79" s="7"/>
      <c r="O79" s="7"/>
      <c r="P79" s="7"/>
      <c r="Q79" s="7"/>
      <c r="R79" s="7"/>
      <c r="S79" s="7"/>
      <c r="T79" s="7"/>
      <c r="U79" s="7"/>
      <c r="V79" s="120"/>
    </row>
    <row r="80" spans="1:22" ht="19.899999999999999" customHeight="1" x14ac:dyDescent="0.15">
      <c r="A80" s="101"/>
      <c r="B80" s="101"/>
      <c r="C80" s="125"/>
      <c r="D80" s="117"/>
      <c r="E80" s="117"/>
      <c r="F80" s="117"/>
      <c r="G80" s="117"/>
      <c r="H80" s="117"/>
      <c r="I80" s="127"/>
      <c r="J80" s="124" t="s">
        <v>10</v>
      </c>
      <c r="K80" s="124"/>
      <c r="L80" s="124"/>
      <c r="M80" s="124"/>
      <c r="N80" s="124"/>
      <c r="O80" s="124"/>
      <c r="P80" s="124"/>
      <c r="Q80" s="124"/>
      <c r="R80" s="124"/>
      <c r="S80" s="124"/>
      <c r="T80" s="124"/>
      <c r="U80" s="124"/>
      <c r="V80" s="120"/>
    </row>
    <row r="81" spans="1:22" ht="19.899999999999999" customHeight="1" x14ac:dyDescent="0.15">
      <c r="A81" s="101">
        <f>IF(OR(AND($I63="する",TRIM($I81)=""),AND($I63="しない",NOT(ISBLANK($I81)))), 1001, 0)</f>
        <v>0</v>
      </c>
      <c r="B81" s="101"/>
      <c r="C81" s="121"/>
      <c r="D81" s="122">
        <v>8</v>
      </c>
      <c r="E81" s="99" t="s">
        <v>151</v>
      </c>
      <c r="I81" s="7"/>
      <c r="J81" s="7"/>
      <c r="K81" s="7"/>
      <c r="L81" s="7"/>
      <c r="M81" s="7"/>
      <c r="N81" s="7"/>
      <c r="O81" s="7"/>
      <c r="P81" s="7"/>
      <c r="Q81" s="7"/>
      <c r="R81" s="7"/>
      <c r="S81" s="7"/>
      <c r="T81" s="7"/>
      <c r="U81" s="7"/>
      <c r="V81" s="120"/>
    </row>
    <row r="82" spans="1:22" ht="19.899999999999999" customHeight="1" x14ac:dyDescent="0.15">
      <c r="A82" s="101"/>
      <c r="B82" s="101"/>
      <c r="C82" s="125"/>
      <c r="D82" s="117"/>
      <c r="E82" s="117"/>
      <c r="F82" s="117"/>
      <c r="G82" s="117"/>
      <c r="H82" s="117"/>
      <c r="I82" s="127"/>
      <c r="J82" s="124" t="s">
        <v>11</v>
      </c>
      <c r="K82" s="124"/>
      <c r="L82" s="124"/>
      <c r="M82" s="124"/>
      <c r="N82" s="124"/>
      <c r="O82" s="124"/>
      <c r="P82" s="124"/>
      <c r="Q82" s="124"/>
      <c r="R82" s="124"/>
      <c r="S82" s="124"/>
      <c r="T82" s="124"/>
      <c r="U82" s="124"/>
      <c r="V82" s="120"/>
    </row>
    <row r="83" spans="1:22" ht="19.899999999999999" customHeight="1" x14ac:dyDescent="0.15">
      <c r="A83" s="101">
        <f>IF(OR(AND($I63="する",NOT(AND(TRIM($I83)&lt;&gt;"",ISNUMBER(VALUE(SUBSTITUTE($I83,"-","")))))), AND($I63="しない",NOT(ISBLANK($I83)))), 1001, 0)</f>
        <v>0</v>
      </c>
      <c r="B83" s="101"/>
      <c r="C83" s="121"/>
      <c r="D83" s="122">
        <v>9</v>
      </c>
      <c r="E83" s="99" t="s">
        <v>6</v>
      </c>
      <c r="I83" s="7"/>
      <c r="J83" s="7"/>
      <c r="K83" s="7"/>
      <c r="L83" s="7"/>
      <c r="M83" s="7"/>
      <c r="N83" s="117"/>
      <c r="O83" s="117"/>
      <c r="P83" s="117"/>
      <c r="Q83" s="117"/>
      <c r="R83" s="117"/>
      <c r="S83" s="117"/>
      <c r="T83" s="117"/>
      <c r="U83" s="117"/>
      <c r="V83" s="120"/>
    </row>
    <row r="84" spans="1:22" ht="19.899999999999999" customHeight="1" x14ac:dyDescent="0.15">
      <c r="A84" s="101"/>
      <c r="B84" s="101"/>
      <c r="C84" s="125"/>
      <c r="D84" s="117"/>
      <c r="E84" s="117"/>
      <c r="F84" s="117"/>
      <c r="G84" s="117"/>
      <c r="H84" s="117"/>
      <c r="I84" s="123"/>
      <c r="J84" s="124" t="s">
        <v>184</v>
      </c>
      <c r="K84" s="124"/>
      <c r="L84" s="124"/>
      <c r="M84" s="124"/>
      <c r="N84" s="124"/>
      <c r="O84" s="124"/>
      <c r="P84" s="124"/>
      <c r="Q84" s="124"/>
      <c r="R84" s="124"/>
      <c r="S84" s="124"/>
      <c r="T84" s="124"/>
      <c r="U84" s="124"/>
      <c r="V84" s="120"/>
    </row>
    <row r="85" spans="1:22" ht="19.899999999999999" customHeight="1" x14ac:dyDescent="0.15">
      <c r="A85" s="101">
        <f>IF(OR(AND($I63="する",AND(TRIM($I85)&lt;&gt;"",NOT(ISNUMBER(VALUE(SUBSTITUTE($I85,"-","")))))), AND($I63="しない",NOT(ISBLANK($I85)))), 1001, 0)</f>
        <v>0</v>
      </c>
      <c r="B85" s="101"/>
      <c r="C85" s="121"/>
      <c r="D85" s="122">
        <v>10</v>
      </c>
      <c r="E85" s="99" t="s">
        <v>7</v>
      </c>
      <c r="I85" s="7"/>
      <c r="J85" s="7"/>
      <c r="K85" s="7"/>
      <c r="L85" s="7"/>
      <c r="M85" s="7"/>
      <c r="N85" s="117"/>
      <c r="O85" s="117"/>
      <c r="P85" s="129" t="s">
        <v>202</v>
      </c>
      <c r="Q85" s="7"/>
      <c r="R85" s="8"/>
      <c r="S85" s="117"/>
      <c r="T85" s="117"/>
      <c r="U85" s="117"/>
      <c r="V85" s="120"/>
    </row>
    <row r="86" spans="1:22" s="135" customFormat="1" ht="30" customHeight="1" x14ac:dyDescent="0.15">
      <c r="A86" s="130"/>
      <c r="B86" s="130"/>
      <c r="C86" s="131"/>
      <c r="D86" s="132"/>
      <c r="E86" s="132"/>
      <c r="F86" s="132"/>
      <c r="G86" s="132"/>
      <c r="H86" s="132"/>
      <c r="I86" s="128"/>
      <c r="J86" s="133" t="s">
        <v>204</v>
      </c>
      <c r="K86" s="133"/>
      <c r="L86" s="133"/>
      <c r="M86" s="133"/>
      <c r="N86" s="133"/>
      <c r="O86" s="133"/>
      <c r="P86" s="133"/>
      <c r="Q86" s="133"/>
      <c r="R86" s="133"/>
      <c r="S86" s="133"/>
      <c r="T86" s="133"/>
      <c r="U86" s="124"/>
      <c r="V86" s="134"/>
    </row>
    <row r="87" spans="1:22" ht="19.899999999999999" customHeight="1" x14ac:dyDescent="0.15">
      <c r="A87" s="101">
        <f>IF(AND($I63="しない",NOT(ISBLANK($I87))), 1001, 0)</f>
        <v>0</v>
      </c>
      <c r="B87" s="101"/>
      <c r="C87" s="121"/>
      <c r="D87" s="122">
        <v>11</v>
      </c>
      <c r="E87" s="99" t="s">
        <v>9</v>
      </c>
      <c r="I87" s="7"/>
      <c r="J87" s="7"/>
      <c r="K87" s="7"/>
      <c r="L87" s="7"/>
      <c r="M87" s="7"/>
      <c r="N87" s="7"/>
      <c r="O87" s="7"/>
      <c r="P87" s="7"/>
      <c r="Q87" s="7"/>
      <c r="R87" s="7"/>
      <c r="S87" s="7"/>
      <c r="T87" s="7"/>
      <c r="U87" s="7"/>
      <c r="V87" s="120"/>
    </row>
    <row r="88" spans="1:22" ht="19.899999999999999" customHeight="1" x14ac:dyDescent="0.15">
      <c r="A88" s="101"/>
      <c r="B88" s="101"/>
      <c r="C88" s="125"/>
      <c r="D88" s="117"/>
      <c r="E88" s="117"/>
      <c r="F88" s="117"/>
      <c r="G88" s="117"/>
      <c r="H88" s="117"/>
      <c r="I88" s="127"/>
      <c r="J88" s="124" t="s">
        <v>20</v>
      </c>
      <c r="K88" s="124"/>
      <c r="L88" s="124"/>
      <c r="M88" s="124"/>
      <c r="N88" s="124"/>
      <c r="O88" s="124"/>
      <c r="P88" s="124"/>
      <c r="Q88" s="124"/>
      <c r="R88" s="124"/>
      <c r="S88" s="124"/>
      <c r="T88" s="124"/>
      <c r="U88" s="124"/>
      <c r="V88" s="120"/>
    </row>
    <row r="89" spans="1:22" ht="15.75" customHeight="1" x14ac:dyDescent="0.15">
      <c r="A89" s="101"/>
      <c r="B89" s="101"/>
      <c r="C89" s="136"/>
      <c r="D89" s="137"/>
      <c r="E89" s="137"/>
      <c r="F89" s="137"/>
      <c r="G89" s="137"/>
      <c r="H89" s="137"/>
      <c r="I89" s="138"/>
      <c r="J89" s="138"/>
      <c r="K89" s="138"/>
      <c r="L89" s="138"/>
      <c r="M89" s="138"/>
      <c r="N89" s="138"/>
      <c r="O89" s="138"/>
      <c r="P89" s="138"/>
      <c r="Q89" s="138"/>
      <c r="R89" s="138"/>
      <c r="S89" s="138"/>
      <c r="T89" s="138"/>
      <c r="U89" s="138"/>
      <c r="V89" s="139"/>
    </row>
    <row r="90" spans="1:22" ht="15.75" customHeight="1" x14ac:dyDescent="0.15">
      <c r="A90" s="101"/>
      <c r="B90" s="101"/>
      <c r="C90" s="117"/>
      <c r="D90" s="117"/>
      <c r="E90" s="117"/>
      <c r="F90" s="117"/>
      <c r="G90" s="117"/>
      <c r="H90" s="117"/>
      <c r="I90" s="140"/>
      <c r="J90" s="140"/>
      <c r="K90" s="140"/>
      <c r="L90" s="140"/>
      <c r="M90" s="140"/>
      <c r="N90" s="140"/>
      <c r="O90" s="140"/>
      <c r="P90" s="140"/>
      <c r="Q90" s="140"/>
      <c r="R90" s="140"/>
      <c r="S90" s="140"/>
      <c r="T90" s="140"/>
      <c r="U90" s="140"/>
      <c r="V90" s="117"/>
    </row>
    <row r="91" spans="1:22" ht="15" hidden="1" customHeight="1" x14ac:dyDescent="0.15">
      <c r="A91" s="101"/>
      <c r="B91" s="101"/>
      <c r="C91" s="117"/>
      <c r="D91" s="117"/>
      <c r="E91" s="117"/>
      <c r="F91" s="117"/>
      <c r="G91" s="117"/>
      <c r="H91" s="117"/>
      <c r="I91" s="141"/>
      <c r="J91" s="117"/>
      <c r="K91" s="117"/>
      <c r="L91" s="117"/>
      <c r="M91" s="117"/>
      <c r="N91" s="117"/>
      <c r="O91" s="117"/>
      <c r="P91" s="117"/>
      <c r="Q91" s="117"/>
      <c r="R91" s="117"/>
      <c r="S91" s="117"/>
      <c r="T91" s="117"/>
      <c r="U91" s="117"/>
    </row>
    <row r="92" spans="1:22" ht="15" hidden="1" customHeight="1" x14ac:dyDescent="0.15">
      <c r="A92" s="101"/>
      <c r="B92" s="101"/>
      <c r="C92" s="117"/>
      <c r="D92" s="117"/>
      <c r="E92" s="117"/>
      <c r="F92" s="117"/>
      <c r="G92" s="117"/>
      <c r="H92" s="117"/>
      <c r="I92" s="141"/>
      <c r="J92" s="140"/>
      <c r="K92" s="140"/>
      <c r="L92" s="140"/>
      <c r="M92" s="140"/>
      <c r="N92" s="140"/>
      <c r="O92" s="140"/>
      <c r="P92" s="140"/>
      <c r="Q92" s="140"/>
      <c r="R92" s="140"/>
      <c r="S92" s="140"/>
      <c r="T92" s="140"/>
      <c r="U92" s="117"/>
    </row>
    <row r="93" spans="1:22" ht="15" hidden="1" customHeight="1" x14ac:dyDescent="0.15">
      <c r="A93" s="101"/>
      <c r="B93" s="101"/>
      <c r="C93" s="117"/>
      <c r="D93" s="117"/>
      <c r="E93" s="117"/>
      <c r="F93" s="117"/>
      <c r="G93" s="117"/>
      <c r="H93" s="117"/>
      <c r="I93" s="141"/>
      <c r="J93" s="117"/>
      <c r="K93" s="117"/>
      <c r="L93" s="117"/>
      <c r="M93" s="117"/>
      <c r="N93" s="117"/>
      <c r="O93" s="117"/>
      <c r="P93" s="117"/>
      <c r="Q93" s="117"/>
      <c r="R93" s="117"/>
      <c r="S93" s="117"/>
      <c r="T93" s="117"/>
      <c r="U93" s="117"/>
    </row>
    <row r="94" spans="1:22" ht="15" hidden="1" customHeight="1" x14ac:dyDescent="0.15">
      <c r="A94" s="101"/>
      <c r="B94" s="101"/>
      <c r="C94" s="117"/>
      <c r="D94" s="117"/>
      <c r="E94" s="117"/>
      <c r="F94" s="117"/>
      <c r="G94" s="117"/>
      <c r="H94" s="117"/>
      <c r="I94" s="141"/>
      <c r="J94" s="117"/>
      <c r="K94" s="117"/>
      <c r="L94" s="117"/>
      <c r="M94" s="117"/>
      <c r="N94" s="117"/>
      <c r="O94" s="117"/>
      <c r="P94" s="117"/>
      <c r="Q94" s="117"/>
      <c r="R94" s="117"/>
      <c r="S94" s="117"/>
      <c r="T94" s="117"/>
      <c r="U94" s="117"/>
    </row>
    <row r="95" spans="1:22" ht="15" hidden="1" customHeight="1" x14ac:dyDescent="0.15">
      <c r="A95" s="101"/>
      <c r="B95" s="101"/>
      <c r="C95" s="117"/>
      <c r="D95" s="117"/>
      <c r="E95" s="117"/>
      <c r="F95" s="117"/>
      <c r="G95" s="117"/>
      <c r="H95" s="117"/>
      <c r="I95" s="141"/>
      <c r="J95" s="140"/>
      <c r="K95" s="140"/>
      <c r="L95" s="140"/>
      <c r="M95" s="140"/>
      <c r="N95" s="140"/>
      <c r="O95" s="140"/>
      <c r="P95" s="140"/>
      <c r="Q95" s="140"/>
      <c r="R95" s="140"/>
      <c r="S95" s="140"/>
      <c r="T95" s="140"/>
      <c r="U95" s="117"/>
    </row>
    <row r="96" spans="1:22" ht="15" hidden="1" customHeight="1" x14ac:dyDescent="0.15">
      <c r="A96" s="101"/>
      <c r="B96" s="101"/>
      <c r="C96" s="117"/>
      <c r="D96" s="117"/>
      <c r="E96" s="117"/>
      <c r="F96" s="117"/>
      <c r="G96" s="117"/>
      <c r="H96" s="117"/>
      <c r="I96" s="141"/>
      <c r="J96" s="117"/>
      <c r="K96" s="117"/>
      <c r="L96" s="117"/>
      <c r="M96" s="117"/>
      <c r="N96" s="117"/>
      <c r="O96" s="117"/>
      <c r="P96" s="117"/>
      <c r="Q96" s="117"/>
      <c r="R96" s="117"/>
      <c r="S96" s="117"/>
      <c r="T96" s="117"/>
      <c r="U96" s="117"/>
    </row>
    <row r="97" spans="1:22" ht="15" hidden="1" customHeight="1" x14ac:dyDescent="0.15">
      <c r="A97" s="101"/>
      <c r="B97" s="101"/>
      <c r="C97" s="117"/>
      <c r="D97" s="117"/>
      <c r="E97" s="117"/>
      <c r="F97" s="117"/>
      <c r="G97" s="117"/>
      <c r="H97" s="117"/>
      <c r="I97" s="141"/>
      <c r="J97" s="117"/>
      <c r="K97" s="117"/>
      <c r="L97" s="117"/>
      <c r="M97" s="117"/>
      <c r="N97" s="117"/>
      <c r="O97" s="117"/>
      <c r="P97" s="117"/>
      <c r="Q97" s="117"/>
      <c r="R97" s="117"/>
      <c r="S97" s="117"/>
      <c r="T97" s="117"/>
      <c r="U97" s="117"/>
    </row>
    <row r="98" spans="1:22" ht="15" hidden="1" customHeight="1" x14ac:dyDescent="0.15">
      <c r="A98" s="101"/>
      <c r="B98" s="101"/>
      <c r="C98" s="117"/>
      <c r="D98" s="117"/>
      <c r="E98" s="117"/>
      <c r="F98" s="117"/>
      <c r="G98" s="117"/>
      <c r="H98" s="117"/>
      <c r="I98" s="141"/>
      <c r="J98" s="140"/>
      <c r="K98" s="140"/>
      <c r="L98" s="140"/>
      <c r="M98" s="140"/>
      <c r="N98" s="140"/>
      <c r="O98" s="140"/>
      <c r="P98" s="140"/>
      <c r="Q98" s="140"/>
      <c r="R98" s="140"/>
      <c r="S98" s="140"/>
      <c r="T98" s="140"/>
      <c r="U98" s="117"/>
    </row>
    <row r="99" spans="1:22" ht="15" hidden="1" customHeight="1" x14ac:dyDescent="0.15">
      <c r="A99" s="101"/>
      <c r="B99" s="101"/>
      <c r="C99" s="117"/>
      <c r="D99" s="117"/>
      <c r="E99" s="117"/>
      <c r="F99" s="117"/>
      <c r="G99" s="117"/>
      <c r="H99" s="117"/>
      <c r="I99" s="141"/>
      <c r="J99" s="117"/>
      <c r="K99" s="117"/>
      <c r="L99" s="117"/>
      <c r="M99" s="117"/>
      <c r="N99" s="117"/>
      <c r="O99" s="117"/>
      <c r="P99" s="117"/>
      <c r="Q99" s="117"/>
      <c r="R99" s="117"/>
      <c r="S99" s="117"/>
      <c r="T99" s="117"/>
      <c r="U99" s="117"/>
    </row>
    <row r="100" spans="1:22" ht="15" hidden="1" customHeight="1" x14ac:dyDescent="0.15">
      <c r="A100" s="101"/>
      <c r="B100" s="101"/>
      <c r="C100" s="117"/>
      <c r="D100" s="117"/>
      <c r="E100" s="117"/>
      <c r="F100" s="117"/>
      <c r="G100" s="117"/>
      <c r="H100" s="117"/>
      <c r="I100" s="141"/>
      <c r="J100" s="117"/>
      <c r="K100" s="117"/>
      <c r="L100" s="117"/>
      <c r="M100" s="117"/>
      <c r="N100" s="117"/>
      <c r="O100" s="117"/>
      <c r="P100" s="117"/>
      <c r="Q100" s="117"/>
      <c r="R100" s="117"/>
      <c r="S100" s="117"/>
      <c r="T100" s="117"/>
      <c r="U100" s="117"/>
    </row>
    <row r="101" spans="1:22" ht="15" hidden="1" customHeight="1" x14ac:dyDescent="0.15">
      <c r="A101" s="101"/>
      <c r="B101" s="101"/>
      <c r="C101" s="117"/>
      <c r="D101" s="117"/>
      <c r="E101" s="117"/>
      <c r="F101" s="117"/>
      <c r="G101" s="117"/>
      <c r="H101" s="117"/>
      <c r="I101" s="141"/>
      <c r="J101" s="117"/>
      <c r="K101" s="117"/>
      <c r="L101" s="117"/>
      <c r="M101" s="117"/>
      <c r="N101" s="117"/>
      <c r="O101" s="117"/>
      <c r="P101" s="117"/>
      <c r="Q101" s="117"/>
      <c r="R101" s="117"/>
      <c r="S101" s="117"/>
      <c r="T101" s="117"/>
      <c r="U101" s="117"/>
    </row>
    <row r="102" spans="1:22" ht="15" hidden="1" customHeight="1" x14ac:dyDescent="0.15">
      <c r="A102" s="101"/>
      <c r="B102" s="101"/>
      <c r="C102" s="117"/>
      <c r="D102" s="117"/>
      <c r="E102" s="117"/>
      <c r="F102" s="117"/>
      <c r="G102" s="117"/>
      <c r="H102" s="117"/>
      <c r="I102" s="141"/>
      <c r="J102" s="140"/>
      <c r="K102" s="140"/>
      <c r="L102" s="140"/>
      <c r="M102" s="140"/>
      <c r="N102" s="140"/>
      <c r="O102" s="140"/>
      <c r="P102" s="140"/>
      <c r="Q102" s="140"/>
      <c r="R102" s="140"/>
      <c r="S102" s="140"/>
      <c r="T102" s="140"/>
      <c r="U102" s="117"/>
    </row>
    <row r="103" spans="1:22" ht="15" hidden="1" customHeight="1" x14ac:dyDescent="0.15">
      <c r="A103" s="101"/>
      <c r="B103" s="101"/>
      <c r="C103" s="117"/>
      <c r="D103" s="117"/>
      <c r="E103" s="117"/>
      <c r="F103" s="117"/>
      <c r="G103" s="117"/>
      <c r="H103" s="117"/>
      <c r="I103" s="141"/>
      <c r="J103" s="117"/>
      <c r="K103" s="117"/>
      <c r="L103" s="117"/>
      <c r="M103" s="117"/>
      <c r="N103" s="117"/>
      <c r="O103" s="117"/>
      <c r="P103" s="117"/>
      <c r="Q103" s="117"/>
      <c r="R103" s="117"/>
      <c r="S103" s="117"/>
      <c r="T103" s="117"/>
      <c r="U103" s="117"/>
    </row>
    <row r="104" spans="1:22" ht="15" hidden="1" customHeight="1" x14ac:dyDescent="0.15">
      <c r="A104" s="101"/>
      <c r="B104" s="101"/>
      <c r="C104" s="117"/>
      <c r="D104" s="117"/>
      <c r="E104" s="117"/>
      <c r="F104" s="117"/>
      <c r="G104" s="117"/>
      <c r="H104" s="117"/>
      <c r="I104" s="141"/>
      <c r="J104" s="117"/>
      <c r="K104" s="117"/>
      <c r="L104" s="117"/>
      <c r="M104" s="117"/>
      <c r="N104" s="117"/>
      <c r="O104" s="117"/>
      <c r="P104" s="117"/>
      <c r="Q104" s="117"/>
      <c r="R104" s="117"/>
      <c r="S104" s="117"/>
      <c r="T104" s="117"/>
      <c r="U104" s="117"/>
    </row>
    <row r="105" spans="1:22" ht="15" hidden="1" customHeight="1" x14ac:dyDescent="0.15">
      <c r="A105" s="101"/>
      <c r="B105" s="101"/>
      <c r="C105" s="117"/>
      <c r="D105" s="117"/>
      <c r="E105" s="117"/>
      <c r="F105" s="117"/>
      <c r="G105" s="117"/>
      <c r="H105" s="117"/>
      <c r="I105" s="141"/>
      <c r="J105" s="140"/>
      <c r="K105" s="140"/>
      <c r="L105" s="140"/>
      <c r="M105" s="140"/>
      <c r="N105" s="140"/>
      <c r="O105" s="140"/>
      <c r="P105" s="140"/>
      <c r="Q105" s="140"/>
      <c r="R105" s="140"/>
      <c r="S105" s="140"/>
      <c r="T105" s="140"/>
      <c r="U105" s="117"/>
    </row>
    <row r="106" spans="1:22" ht="15" hidden="1" customHeight="1" x14ac:dyDescent="0.15">
      <c r="A106" s="101"/>
      <c r="B106" s="101"/>
      <c r="C106" s="117"/>
      <c r="D106" s="117"/>
      <c r="E106" s="117"/>
      <c r="F106" s="117"/>
      <c r="G106" s="117"/>
      <c r="H106" s="117"/>
      <c r="I106" s="141"/>
      <c r="J106" s="140"/>
      <c r="K106" s="140"/>
      <c r="L106" s="140"/>
      <c r="M106" s="140"/>
      <c r="N106" s="140"/>
      <c r="O106" s="140"/>
      <c r="P106" s="140"/>
      <c r="Q106" s="140"/>
      <c r="R106" s="140"/>
      <c r="S106" s="140"/>
      <c r="T106" s="140"/>
      <c r="U106" s="117"/>
    </row>
    <row r="107" spans="1:22" ht="15" hidden="1" customHeight="1" x14ac:dyDescent="0.15">
      <c r="A107" s="101"/>
      <c r="B107" s="101"/>
      <c r="C107" s="117"/>
      <c r="D107" s="117"/>
      <c r="E107" s="117"/>
      <c r="F107" s="117"/>
      <c r="G107" s="117"/>
      <c r="H107" s="117"/>
      <c r="I107" s="141"/>
      <c r="J107" s="140"/>
      <c r="K107" s="140"/>
      <c r="L107" s="140"/>
      <c r="M107" s="140"/>
      <c r="N107" s="140"/>
      <c r="O107" s="140"/>
      <c r="P107" s="140"/>
      <c r="Q107" s="140"/>
      <c r="R107" s="140"/>
      <c r="S107" s="140"/>
      <c r="T107" s="140"/>
      <c r="U107" s="117"/>
    </row>
    <row r="108" spans="1:22" ht="15" customHeight="1" x14ac:dyDescent="0.15">
      <c r="A108" s="101"/>
      <c r="B108" s="101"/>
      <c r="C108" s="117"/>
      <c r="D108" s="117"/>
      <c r="E108" s="117"/>
      <c r="F108" s="117"/>
      <c r="G108" s="117"/>
      <c r="H108" s="117"/>
      <c r="I108" s="141"/>
      <c r="J108" s="117"/>
      <c r="K108" s="117"/>
      <c r="L108" s="117"/>
      <c r="M108" s="117"/>
      <c r="N108" s="117"/>
      <c r="O108" s="117"/>
      <c r="P108" s="117"/>
      <c r="Q108" s="117"/>
      <c r="R108" s="117"/>
      <c r="S108" s="117"/>
      <c r="T108" s="117"/>
      <c r="U108" s="117"/>
    </row>
    <row r="109" spans="1:22" ht="19.899999999999999" customHeight="1" x14ac:dyDescent="0.15">
      <c r="A109" s="101"/>
      <c r="B109" s="101"/>
      <c r="C109" s="142" t="s">
        <v>31</v>
      </c>
      <c r="D109" s="143"/>
      <c r="E109" s="143"/>
      <c r="F109" s="143"/>
      <c r="G109" s="143"/>
      <c r="H109" s="144"/>
    </row>
    <row r="110" spans="1:22" ht="15.75" customHeight="1" x14ac:dyDescent="0.15">
      <c r="A110" s="101"/>
      <c r="B110" s="101"/>
      <c r="C110" s="156"/>
      <c r="D110" s="157"/>
      <c r="E110" s="157"/>
      <c r="F110" s="157"/>
      <c r="G110" s="157"/>
      <c r="H110" s="157"/>
      <c r="I110" s="118"/>
      <c r="J110" s="118"/>
      <c r="K110" s="118"/>
      <c r="L110" s="118"/>
      <c r="M110" s="118"/>
      <c r="N110" s="118"/>
      <c r="O110" s="118"/>
      <c r="P110" s="118"/>
      <c r="Q110" s="118"/>
      <c r="R110" s="118"/>
      <c r="S110" s="118"/>
      <c r="T110" s="118"/>
      <c r="U110" s="118"/>
      <c r="V110" s="119"/>
    </row>
    <row r="111" spans="1:22" ht="30" customHeight="1" x14ac:dyDescent="0.15">
      <c r="A111" s="101"/>
      <c r="B111" s="101"/>
      <c r="C111" s="156"/>
      <c r="D111" s="158" t="s">
        <v>180</v>
      </c>
      <c r="E111" s="158"/>
      <c r="F111" s="158"/>
      <c r="G111" s="158"/>
      <c r="H111" s="158"/>
      <c r="I111" s="158"/>
      <c r="J111" s="158"/>
      <c r="K111" s="158"/>
      <c r="L111" s="158"/>
      <c r="M111" s="158"/>
      <c r="N111" s="158"/>
      <c r="O111" s="158"/>
      <c r="P111" s="158"/>
      <c r="Q111" s="158"/>
      <c r="R111" s="158"/>
      <c r="S111" s="158"/>
      <c r="T111" s="158"/>
      <c r="U111" s="158"/>
      <c r="V111" s="120"/>
    </row>
    <row r="112" spans="1:22" ht="19.899999999999999" customHeight="1" x14ac:dyDescent="0.15">
      <c r="A112" s="101"/>
      <c r="B112" s="101"/>
      <c r="C112" s="121"/>
      <c r="D112" s="122">
        <v>1</v>
      </c>
      <c r="E112" s="99" t="s">
        <v>8</v>
      </c>
      <c r="I112" s="7"/>
      <c r="J112" s="7"/>
      <c r="K112" s="7"/>
      <c r="L112" s="7"/>
      <c r="M112" s="7"/>
      <c r="N112" s="7"/>
      <c r="O112" s="7"/>
      <c r="P112" s="7"/>
      <c r="Q112" s="7"/>
      <c r="R112" s="7"/>
      <c r="S112" s="7"/>
      <c r="T112" s="7"/>
      <c r="U112" s="7"/>
      <c r="V112" s="120"/>
    </row>
    <row r="113" spans="1:24" ht="19.899999999999999" customHeight="1" x14ac:dyDescent="0.15">
      <c r="A113" s="101"/>
      <c r="B113" s="101"/>
      <c r="C113" s="121"/>
      <c r="D113" s="122"/>
      <c r="E113" s="117"/>
      <c r="F113" s="117"/>
      <c r="G113" s="117"/>
      <c r="H113" s="117"/>
      <c r="I113" s="127"/>
      <c r="J113" s="124" t="s">
        <v>121</v>
      </c>
      <c r="K113" s="124"/>
      <c r="L113" s="124"/>
      <c r="M113" s="124"/>
      <c r="N113" s="124"/>
      <c r="O113" s="124"/>
      <c r="P113" s="124"/>
      <c r="Q113" s="124"/>
      <c r="R113" s="124"/>
      <c r="S113" s="124"/>
      <c r="T113" s="124"/>
      <c r="U113" s="124"/>
      <c r="V113" s="120"/>
    </row>
    <row r="114" spans="1:24" ht="19.899999999999999" customHeight="1" x14ac:dyDescent="0.15">
      <c r="A114" s="101"/>
      <c r="B114" s="101"/>
      <c r="C114" s="121"/>
      <c r="D114" s="122">
        <v>2</v>
      </c>
      <c r="E114" s="99" t="s">
        <v>22</v>
      </c>
      <c r="I114" s="7"/>
      <c r="J114" s="7"/>
      <c r="K114" s="7"/>
      <c r="L114" s="7"/>
      <c r="M114" s="7"/>
      <c r="N114" s="7"/>
      <c r="O114" s="7"/>
      <c r="P114" s="7"/>
      <c r="Q114" s="7"/>
      <c r="R114" s="7"/>
      <c r="S114" s="7"/>
      <c r="T114" s="7"/>
      <c r="U114" s="7"/>
      <c r="V114" s="120"/>
    </row>
    <row r="115" spans="1:24" ht="19.899999999999999" customHeight="1" x14ac:dyDescent="0.15">
      <c r="A115" s="101"/>
      <c r="B115" s="101"/>
      <c r="C115" s="121"/>
      <c r="D115" s="122"/>
      <c r="E115" s="117"/>
      <c r="F115" s="117"/>
      <c r="G115" s="117"/>
      <c r="H115" s="117"/>
      <c r="I115" s="127"/>
      <c r="J115" s="124" t="s">
        <v>10</v>
      </c>
      <c r="K115" s="124"/>
      <c r="L115" s="124"/>
      <c r="M115" s="124"/>
      <c r="N115" s="124"/>
      <c r="O115" s="124"/>
      <c r="P115" s="124"/>
      <c r="Q115" s="124"/>
      <c r="R115" s="124"/>
      <c r="S115" s="124"/>
      <c r="T115" s="124"/>
      <c r="U115" s="124"/>
      <c r="V115" s="120"/>
    </row>
    <row r="116" spans="1:24" ht="19.899999999999999" customHeight="1" x14ac:dyDescent="0.15">
      <c r="A116" s="101"/>
      <c r="B116" s="101"/>
      <c r="C116" s="121"/>
      <c r="D116" s="122">
        <v>3</v>
      </c>
      <c r="E116" s="99" t="s">
        <v>21</v>
      </c>
      <c r="I116" s="7"/>
      <c r="J116" s="7"/>
      <c r="K116" s="7"/>
      <c r="L116" s="7"/>
      <c r="M116" s="7"/>
      <c r="N116" s="7"/>
      <c r="O116" s="7"/>
      <c r="P116" s="7"/>
      <c r="Q116" s="7"/>
      <c r="R116" s="7"/>
      <c r="S116" s="7"/>
      <c r="T116" s="7"/>
      <c r="U116" s="7"/>
      <c r="V116" s="120"/>
    </row>
    <row r="117" spans="1:24" ht="19.899999999999999" customHeight="1" x14ac:dyDescent="0.15">
      <c r="A117" s="101"/>
      <c r="B117" s="101"/>
      <c r="C117" s="121"/>
      <c r="D117" s="122"/>
      <c r="E117" s="117"/>
      <c r="F117" s="117"/>
      <c r="G117" s="117"/>
      <c r="H117" s="117"/>
      <c r="I117" s="127"/>
      <c r="J117" s="124" t="s">
        <v>11</v>
      </c>
      <c r="K117" s="124"/>
      <c r="L117" s="124"/>
      <c r="M117" s="124"/>
      <c r="N117" s="124"/>
      <c r="O117" s="124"/>
      <c r="P117" s="124"/>
      <c r="Q117" s="124"/>
      <c r="R117" s="124"/>
      <c r="S117" s="124"/>
      <c r="T117" s="124"/>
      <c r="U117" s="124"/>
      <c r="V117" s="120"/>
    </row>
    <row r="118" spans="1:24" ht="19.899999999999999" customHeight="1" x14ac:dyDescent="0.15">
      <c r="A118" s="101">
        <f>IF(AND(TRIM($I118)&lt;&gt;"",NOT(ISNUMBER(VALUE(SUBSTITUTE($I118,"-",""))))), 1001, 0)</f>
        <v>0</v>
      </c>
      <c r="B118" s="101"/>
      <c r="C118" s="121"/>
      <c r="D118" s="122">
        <v>4</v>
      </c>
      <c r="E118" s="99" t="s">
        <v>6</v>
      </c>
      <c r="I118" s="7"/>
      <c r="J118" s="7"/>
      <c r="K118" s="7"/>
      <c r="L118" s="7"/>
      <c r="M118" s="7"/>
      <c r="N118" s="117"/>
      <c r="O118" s="117"/>
      <c r="P118" s="117"/>
      <c r="Q118" s="117"/>
      <c r="R118" s="117"/>
      <c r="S118" s="117"/>
      <c r="T118" s="117"/>
      <c r="U118" s="117"/>
      <c r="V118" s="120"/>
    </row>
    <row r="119" spans="1:24" ht="19.899999999999999" customHeight="1" x14ac:dyDescent="0.15">
      <c r="A119" s="101"/>
      <c r="B119" s="101"/>
      <c r="C119" s="125"/>
      <c r="D119" s="117"/>
      <c r="E119" s="117"/>
      <c r="F119" s="117"/>
      <c r="G119" s="117"/>
      <c r="H119" s="117"/>
      <c r="I119" s="127"/>
      <c r="J119" s="124" t="s">
        <v>184</v>
      </c>
      <c r="K119" s="124"/>
      <c r="L119" s="124"/>
      <c r="M119" s="124"/>
      <c r="N119" s="124"/>
      <c r="O119" s="124"/>
      <c r="P119" s="124"/>
      <c r="Q119" s="124"/>
      <c r="R119" s="124"/>
      <c r="S119" s="124"/>
      <c r="T119" s="124"/>
      <c r="U119" s="124"/>
      <c r="V119" s="120"/>
    </row>
    <row r="120" spans="1:24" ht="19.899999999999999" customHeight="1" x14ac:dyDescent="0.15">
      <c r="A120" s="101">
        <f>IF(AND(TRIM($I120)&lt;&gt;"",NOT(ISNUMBER(VALUE(SUBSTITUTE($I120,"-",""))))), 1001, 0)</f>
        <v>0</v>
      </c>
      <c r="B120" s="101"/>
      <c r="C120" s="121"/>
      <c r="D120" s="122">
        <v>5</v>
      </c>
      <c r="E120" s="99" t="s">
        <v>7</v>
      </c>
      <c r="I120" s="7"/>
      <c r="J120" s="7"/>
      <c r="K120" s="7"/>
      <c r="L120" s="7"/>
      <c r="M120" s="7"/>
      <c r="N120" s="117"/>
      <c r="O120" s="117"/>
      <c r="P120" s="117"/>
      <c r="Q120" s="117"/>
      <c r="R120" s="117"/>
      <c r="S120" s="117"/>
      <c r="T120" s="117"/>
      <c r="U120" s="117"/>
      <c r="V120" s="120"/>
    </row>
    <row r="121" spans="1:24" ht="19.899999999999999" customHeight="1" x14ac:dyDescent="0.15">
      <c r="A121" s="101"/>
      <c r="B121" s="101"/>
      <c r="C121" s="125"/>
      <c r="D121" s="117"/>
      <c r="E121" s="117"/>
      <c r="F121" s="117"/>
      <c r="G121" s="117"/>
      <c r="H121" s="117"/>
      <c r="I121" s="127"/>
      <c r="J121" s="124" t="s">
        <v>156</v>
      </c>
      <c r="K121" s="124"/>
      <c r="L121" s="124"/>
      <c r="M121" s="124"/>
      <c r="N121" s="124"/>
      <c r="O121" s="124"/>
      <c r="P121" s="124"/>
      <c r="Q121" s="124"/>
      <c r="R121" s="124"/>
      <c r="S121" s="124"/>
      <c r="T121" s="124"/>
      <c r="U121" s="124"/>
      <c r="V121" s="120"/>
    </row>
    <row r="122" spans="1:24" ht="19.899999999999999" customHeight="1" x14ac:dyDescent="0.15">
      <c r="A122" s="101"/>
      <c r="B122" s="101"/>
      <c r="C122" s="121"/>
      <c r="D122" s="122">
        <v>6</v>
      </c>
      <c r="E122" s="99" t="s">
        <v>9</v>
      </c>
      <c r="I122" s="7"/>
      <c r="J122" s="7"/>
      <c r="K122" s="7"/>
      <c r="L122" s="7"/>
      <c r="M122" s="7"/>
      <c r="N122" s="7"/>
      <c r="O122" s="7"/>
      <c r="P122" s="7"/>
      <c r="Q122" s="7"/>
      <c r="R122" s="7"/>
      <c r="S122" s="7"/>
      <c r="T122" s="7"/>
      <c r="U122" s="7"/>
      <c r="V122" s="120"/>
    </row>
    <row r="123" spans="1:24" ht="19.899999999999999" customHeight="1" x14ac:dyDescent="0.15">
      <c r="A123" s="101"/>
      <c r="B123" s="101"/>
      <c r="C123" s="125"/>
      <c r="D123" s="117"/>
      <c r="E123" s="117"/>
      <c r="F123" s="117"/>
      <c r="G123" s="117"/>
      <c r="H123" s="117"/>
      <c r="I123" s="127"/>
      <c r="J123" s="124" t="s">
        <v>20</v>
      </c>
      <c r="K123" s="124"/>
      <c r="L123" s="124"/>
      <c r="M123" s="124"/>
      <c r="N123" s="124"/>
      <c r="O123" s="124"/>
      <c r="P123" s="124"/>
      <c r="Q123" s="124"/>
      <c r="R123" s="124"/>
      <c r="S123" s="124"/>
      <c r="T123" s="124"/>
      <c r="U123" s="124"/>
      <c r="V123" s="120"/>
    </row>
    <row r="124" spans="1:24" ht="15.75" customHeight="1" x14ac:dyDescent="0.15">
      <c r="A124" s="101"/>
      <c r="B124" s="101"/>
      <c r="C124" s="136"/>
      <c r="D124" s="137"/>
      <c r="E124" s="137"/>
      <c r="F124" s="137"/>
      <c r="G124" s="137"/>
      <c r="H124" s="137"/>
      <c r="I124" s="138"/>
      <c r="J124" s="138"/>
      <c r="K124" s="138"/>
      <c r="L124" s="138"/>
      <c r="M124" s="138"/>
      <c r="N124" s="138"/>
      <c r="O124" s="138"/>
      <c r="P124" s="138"/>
      <c r="Q124" s="138"/>
      <c r="R124" s="138"/>
      <c r="S124" s="138"/>
      <c r="T124" s="138"/>
      <c r="U124" s="138"/>
      <c r="V124" s="139"/>
    </row>
    <row r="125" spans="1:24" ht="15.75" customHeight="1" x14ac:dyDescent="0.15">
      <c r="A125" s="101"/>
      <c r="B125" s="101"/>
      <c r="C125" s="117"/>
      <c r="D125" s="117"/>
      <c r="E125" s="117"/>
      <c r="F125" s="117"/>
      <c r="G125" s="117"/>
      <c r="H125" s="117"/>
      <c r="I125" s="140"/>
      <c r="J125" s="140"/>
      <c r="K125" s="140"/>
      <c r="L125" s="140"/>
      <c r="M125" s="140"/>
      <c r="N125" s="140"/>
      <c r="O125" s="140"/>
      <c r="P125" s="140"/>
      <c r="Q125" s="140"/>
      <c r="R125" s="140"/>
      <c r="S125" s="140"/>
      <c r="T125" s="140"/>
      <c r="U125" s="140"/>
      <c r="V125" s="117"/>
    </row>
    <row r="126" spans="1:24" ht="15.75" hidden="1" customHeight="1" x14ac:dyDescent="0.15">
      <c r="A126" s="159"/>
      <c r="B126" s="101"/>
      <c r="C126" s="117"/>
      <c r="D126" s="117"/>
      <c r="E126" s="117"/>
      <c r="F126" s="117"/>
      <c r="G126" s="117"/>
      <c r="H126" s="117"/>
      <c r="I126" s="140"/>
      <c r="J126" s="140"/>
      <c r="K126" s="140"/>
      <c r="L126" s="140"/>
      <c r="M126" s="140"/>
      <c r="N126" s="140"/>
      <c r="O126" s="140"/>
      <c r="P126" s="140"/>
      <c r="Q126" s="140"/>
      <c r="R126" s="140"/>
      <c r="S126" s="140"/>
      <c r="T126" s="140"/>
      <c r="U126" s="140"/>
      <c r="V126" s="140"/>
      <c r="W126" s="140"/>
      <c r="X126" s="117"/>
    </row>
    <row r="127" spans="1:24" ht="15.75" hidden="1" customHeight="1" x14ac:dyDescent="0.15">
      <c r="A127" s="159"/>
      <c r="B127" s="101"/>
      <c r="C127" s="117"/>
      <c r="D127" s="117"/>
      <c r="E127" s="117"/>
      <c r="F127" s="117"/>
      <c r="G127" s="117"/>
      <c r="H127" s="117"/>
      <c r="I127" s="140"/>
      <c r="J127" s="140"/>
      <c r="K127" s="140"/>
      <c r="L127" s="140"/>
      <c r="M127" s="140"/>
      <c r="N127" s="140"/>
      <c r="O127" s="140"/>
      <c r="P127" s="140"/>
      <c r="Q127" s="140"/>
      <c r="R127" s="140"/>
      <c r="S127" s="140"/>
      <c r="T127" s="140"/>
      <c r="U127" s="140"/>
      <c r="V127" s="140"/>
      <c r="W127" s="140"/>
      <c r="X127" s="117"/>
    </row>
    <row r="128" spans="1:24" ht="15.75" hidden="1" customHeight="1" x14ac:dyDescent="0.15">
      <c r="A128" s="159"/>
      <c r="B128" s="101"/>
      <c r="C128" s="117"/>
      <c r="D128" s="117"/>
      <c r="E128" s="117"/>
      <c r="F128" s="117"/>
      <c r="G128" s="117"/>
      <c r="H128" s="117"/>
      <c r="I128" s="140"/>
      <c r="J128" s="140"/>
      <c r="K128" s="140"/>
      <c r="L128" s="140"/>
      <c r="M128" s="140"/>
      <c r="N128" s="140"/>
      <c r="O128" s="140"/>
      <c r="P128" s="140"/>
      <c r="Q128" s="140"/>
      <c r="R128" s="140"/>
      <c r="S128" s="140"/>
      <c r="T128" s="140"/>
      <c r="U128" s="140"/>
      <c r="V128" s="140"/>
      <c r="W128" s="140"/>
      <c r="X128" s="117"/>
    </row>
    <row r="129" spans="1:24" ht="15.75" hidden="1" customHeight="1" x14ac:dyDescent="0.15">
      <c r="A129" s="159"/>
      <c r="B129" s="101"/>
      <c r="C129" s="117"/>
      <c r="D129" s="117"/>
      <c r="E129" s="117"/>
      <c r="F129" s="117"/>
      <c r="G129" s="117"/>
      <c r="H129" s="117"/>
      <c r="I129" s="140"/>
      <c r="J129" s="140"/>
      <c r="K129" s="140"/>
      <c r="L129" s="140"/>
      <c r="M129" s="140"/>
      <c r="N129" s="140"/>
      <c r="O129" s="140"/>
      <c r="P129" s="140"/>
      <c r="Q129" s="140"/>
      <c r="R129" s="140"/>
      <c r="S129" s="140"/>
      <c r="T129" s="140"/>
      <c r="U129" s="140"/>
      <c r="V129" s="140"/>
      <c r="W129" s="140"/>
      <c r="X129" s="117"/>
    </row>
    <row r="130" spans="1:24" ht="15.75" hidden="1" customHeight="1" x14ac:dyDescent="0.15">
      <c r="A130" s="159"/>
      <c r="B130" s="101"/>
      <c r="C130" s="117"/>
      <c r="D130" s="117"/>
      <c r="E130" s="117"/>
      <c r="F130" s="117"/>
      <c r="G130" s="117"/>
      <c r="H130" s="117"/>
      <c r="I130" s="140"/>
      <c r="J130" s="140"/>
      <c r="K130" s="140"/>
      <c r="L130" s="140"/>
      <c r="M130" s="140"/>
      <c r="N130" s="140"/>
      <c r="O130" s="140"/>
      <c r="P130" s="140"/>
      <c r="Q130" s="140"/>
      <c r="R130" s="140"/>
      <c r="S130" s="140"/>
      <c r="T130" s="140"/>
      <c r="U130" s="140"/>
      <c r="V130" s="140"/>
      <c r="W130" s="140"/>
      <c r="X130" s="117"/>
    </row>
    <row r="131" spans="1:24" ht="15.75" hidden="1" customHeight="1" x14ac:dyDescent="0.15">
      <c r="A131" s="159"/>
      <c r="B131" s="101"/>
      <c r="C131" s="117"/>
      <c r="D131" s="117"/>
      <c r="E131" s="117"/>
      <c r="F131" s="117"/>
      <c r="G131" s="117"/>
      <c r="H131" s="117"/>
      <c r="I131" s="140"/>
      <c r="J131" s="140"/>
      <c r="K131" s="140"/>
      <c r="L131" s="140"/>
      <c r="M131" s="140"/>
      <c r="N131" s="140"/>
      <c r="O131" s="140"/>
      <c r="P131" s="140"/>
      <c r="Q131" s="140"/>
      <c r="R131" s="140"/>
      <c r="S131" s="140"/>
      <c r="T131" s="140"/>
      <c r="U131" s="140"/>
      <c r="V131" s="140"/>
      <c r="W131" s="140"/>
      <c r="X131" s="117"/>
    </row>
    <row r="132" spans="1:24" ht="15.75" hidden="1" customHeight="1" x14ac:dyDescent="0.15">
      <c r="A132" s="159"/>
      <c r="B132" s="101"/>
      <c r="C132" s="117"/>
      <c r="D132" s="117"/>
      <c r="E132" s="117"/>
      <c r="F132" s="117"/>
      <c r="G132" s="117"/>
      <c r="H132" s="117"/>
      <c r="I132" s="140"/>
      <c r="J132" s="140"/>
      <c r="K132" s="140"/>
      <c r="L132" s="140"/>
      <c r="M132" s="140"/>
      <c r="N132" s="140"/>
      <c r="O132" s="140"/>
      <c r="P132" s="140"/>
      <c r="Q132" s="140"/>
      <c r="R132" s="140"/>
      <c r="S132" s="140"/>
      <c r="T132" s="140"/>
      <c r="U132" s="140"/>
      <c r="V132" s="140"/>
      <c r="W132" s="140"/>
      <c r="X132" s="117"/>
    </row>
    <row r="133" spans="1:24" ht="15.75" hidden="1" customHeight="1" x14ac:dyDescent="0.15">
      <c r="A133" s="159"/>
      <c r="B133" s="101"/>
      <c r="C133" s="117"/>
      <c r="D133" s="117"/>
      <c r="E133" s="117"/>
      <c r="F133" s="117"/>
      <c r="G133" s="117"/>
      <c r="H133" s="117"/>
      <c r="I133" s="140"/>
      <c r="J133" s="140"/>
      <c r="K133" s="140"/>
      <c r="L133" s="140"/>
      <c r="M133" s="140"/>
      <c r="N133" s="140"/>
      <c r="O133" s="140"/>
      <c r="P133" s="140"/>
      <c r="Q133" s="140"/>
      <c r="R133" s="140"/>
      <c r="S133" s="140"/>
      <c r="T133" s="140"/>
      <c r="U133" s="140"/>
      <c r="V133" s="140"/>
      <c r="W133" s="140"/>
      <c r="X133" s="117"/>
    </row>
    <row r="134" spans="1:24" ht="15.75" hidden="1" customHeight="1" x14ac:dyDescent="0.15">
      <c r="A134" s="159"/>
      <c r="B134" s="101"/>
      <c r="C134" s="117"/>
      <c r="D134" s="117"/>
      <c r="E134" s="117"/>
      <c r="F134" s="117"/>
      <c r="G134" s="117"/>
      <c r="H134" s="117"/>
      <c r="I134" s="140"/>
      <c r="J134" s="140"/>
      <c r="K134" s="140"/>
      <c r="L134" s="140"/>
      <c r="M134" s="140"/>
      <c r="N134" s="140"/>
      <c r="O134" s="140"/>
      <c r="P134" s="140"/>
      <c r="Q134" s="140"/>
      <c r="R134" s="140"/>
      <c r="S134" s="140"/>
      <c r="T134" s="140"/>
      <c r="U134" s="140"/>
      <c r="V134" s="140"/>
      <c r="W134" s="140"/>
      <c r="X134" s="117"/>
    </row>
    <row r="135" spans="1:24" ht="15.75" hidden="1" customHeight="1" x14ac:dyDescent="0.15">
      <c r="A135" s="159"/>
      <c r="B135" s="101"/>
      <c r="C135" s="117"/>
      <c r="D135" s="117"/>
      <c r="E135" s="117"/>
      <c r="F135" s="117"/>
      <c r="G135" s="117"/>
      <c r="H135" s="117"/>
      <c r="I135" s="140"/>
      <c r="J135" s="140"/>
      <c r="K135" s="140"/>
      <c r="L135" s="140"/>
      <c r="M135" s="140"/>
      <c r="N135" s="140"/>
      <c r="O135" s="140"/>
      <c r="P135" s="140"/>
      <c r="Q135" s="140"/>
      <c r="R135" s="140"/>
      <c r="S135" s="140"/>
      <c r="T135" s="140"/>
      <c r="U135" s="140"/>
      <c r="V135" s="140"/>
      <c r="W135" s="140"/>
      <c r="X135" s="117"/>
    </row>
    <row r="136" spans="1:24" ht="15.75" hidden="1" customHeight="1" x14ac:dyDescent="0.15">
      <c r="A136" s="159"/>
      <c r="B136" s="101"/>
      <c r="C136" s="117"/>
      <c r="D136" s="117"/>
      <c r="E136" s="117"/>
      <c r="F136" s="117"/>
      <c r="G136" s="117"/>
      <c r="H136" s="117"/>
      <c r="I136" s="140"/>
      <c r="J136" s="140"/>
      <c r="K136" s="140"/>
      <c r="L136" s="140"/>
      <c r="M136" s="140"/>
      <c r="N136" s="140"/>
      <c r="O136" s="140"/>
      <c r="P136" s="140"/>
      <c r="Q136" s="140"/>
      <c r="R136" s="140"/>
      <c r="S136" s="140"/>
      <c r="T136" s="140"/>
      <c r="U136" s="140"/>
      <c r="V136" s="140"/>
      <c r="W136" s="140"/>
      <c r="X136" s="117"/>
    </row>
    <row r="137" spans="1:24" ht="15.75" hidden="1" customHeight="1" x14ac:dyDescent="0.15">
      <c r="A137" s="159"/>
      <c r="B137" s="101"/>
      <c r="C137" s="117"/>
      <c r="D137" s="117"/>
      <c r="E137" s="117"/>
      <c r="F137" s="117"/>
      <c r="G137" s="117"/>
      <c r="H137" s="117"/>
      <c r="I137" s="140"/>
      <c r="J137" s="140"/>
      <c r="K137" s="140"/>
      <c r="L137" s="140"/>
      <c r="M137" s="140"/>
      <c r="N137" s="140"/>
      <c r="O137" s="140"/>
      <c r="P137" s="140"/>
      <c r="Q137" s="140"/>
      <c r="R137" s="140"/>
      <c r="S137" s="140"/>
      <c r="T137" s="140"/>
      <c r="U137" s="140"/>
      <c r="V137" s="140"/>
      <c r="W137" s="140"/>
      <c r="X137" s="117"/>
    </row>
    <row r="138" spans="1:24" ht="15.75" hidden="1" customHeight="1" x14ac:dyDescent="0.15">
      <c r="A138" s="159"/>
      <c r="B138" s="101"/>
      <c r="C138" s="117"/>
      <c r="D138" s="117"/>
      <c r="E138" s="117"/>
      <c r="F138" s="117"/>
      <c r="G138" s="117"/>
      <c r="H138" s="117"/>
      <c r="I138" s="140"/>
      <c r="J138" s="140"/>
      <c r="K138" s="140"/>
      <c r="L138" s="140"/>
      <c r="M138" s="140"/>
      <c r="N138" s="140"/>
      <c r="O138" s="140"/>
      <c r="P138" s="140"/>
      <c r="Q138" s="140"/>
      <c r="R138" s="140"/>
      <c r="S138" s="140"/>
      <c r="T138" s="140"/>
      <c r="U138" s="140"/>
      <c r="V138" s="140"/>
      <c r="W138" s="140"/>
      <c r="X138" s="117"/>
    </row>
    <row r="139" spans="1:24" ht="15.75" hidden="1" customHeight="1" x14ac:dyDescent="0.15">
      <c r="A139" s="159"/>
      <c r="B139" s="101"/>
      <c r="C139" s="117"/>
      <c r="D139" s="117"/>
      <c r="E139" s="117"/>
      <c r="F139" s="117"/>
      <c r="G139" s="117"/>
      <c r="H139" s="117"/>
      <c r="I139" s="140"/>
      <c r="J139" s="140"/>
      <c r="K139" s="140"/>
      <c r="L139" s="140"/>
      <c r="M139" s="140"/>
      <c r="N139" s="140"/>
      <c r="O139" s="140"/>
      <c r="P139" s="140"/>
      <c r="Q139" s="140"/>
      <c r="R139" s="140"/>
      <c r="S139" s="140"/>
      <c r="T139" s="140"/>
      <c r="U139" s="140"/>
      <c r="V139" s="140"/>
      <c r="W139" s="140"/>
      <c r="X139" s="117"/>
    </row>
    <row r="140" spans="1:24" ht="15.75" hidden="1" customHeight="1" x14ac:dyDescent="0.15">
      <c r="A140" s="159"/>
      <c r="B140" s="101"/>
      <c r="C140" s="117"/>
      <c r="D140" s="117"/>
      <c r="E140" s="117"/>
      <c r="F140" s="117"/>
      <c r="G140" s="117"/>
      <c r="H140" s="117"/>
      <c r="I140" s="140"/>
      <c r="J140" s="140"/>
      <c r="K140" s="140"/>
      <c r="L140" s="140"/>
      <c r="M140" s="140"/>
      <c r="N140" s="140"/>
      <c r="O140" s="140"/>
      <c r="P140" s="140"/>
      <c r="Q140" s="140"/>
      <c r="R140" s="140"/>
      <c r="S140" s="140"/>
      <c r="T140" s="140"/>
      <c r="U140" s="140"/>
      <c r="V140" s="140"/>
      <c r="W140" s="140"/>
      <c r="X140" s="117"/>
    </row>
    <row r="141" spans="1:24" ht="15.75" hidden="1" customHeight="1" x14ac:dyDescent="0.15">
      <c r="A141" s="159"/>
      <c r="B141" s="101"/>
      <c r="C141" s="117"/>
      <c r="D141" s="117"/>
      <c r="E141" s="117"/>
      <c r="F141" s="117"/>
      <c r="G141" s="117"/>
      <c r="H141" s="117"/>
      <c r="I141" s="140"/>
      <c r="J141" s="140"/>
      <c r="K141" s="140"/>
      <c r="L141" s="140"/>
      <c r="M141" s="140"/>
      <c r="N141" s="140"/>
      <c r="O141" s="140"/>
      <c r="P141" s="140"/>
      <c r="Q141" s="140"/>
      <c r="R141" s="140"/>
      <c r="S141" s="140"/>
      <c r="T141" s="140"/>
      <c r="U141" s="140"/>
      <c r="V141" s="140"/>
      <c r="W141" s="140"/>
      <c r="X141" s="117"/>
    </row>
    <row r="142" spans="1:24" ht="15.75" hidden="1" customHeight="1" x14ac:dyDescent="0.15">
      <c r="A142" s="159"/>
      <c r="B142" s="101"/>
      <c r="C142" s="117"/>
      <c r="D142" s="117"/>
      <c r="E142" s="117"/>
      <c r="F142" s="117"/>
      <c r="G142" s="117"/>
      <c r="H142" s="117"/>
      <c r="I142" s="140"/>
      <c r="J142" s="140"/>
      <c r="K142" s="140"/>
      <c r="L142" s="140"/>
      <c r="M142" s="140"/>
      <c r="N142" s="140"/>
      <c r="O142" s="140"/>
      <c r="P142" s="140"/>
      <c r="Q142" s="140"/>
      <c r="R142" s="140"/>
      <c r="S142" s="140"/>
      <c r="T142" s="140"/>
      <c r="U142" s="140"/>
      <c r="V142" s="140"/>
      <c r="W142" s="140"/>
      <c r="X142" s="117"/>
    </row>
    <row r="143" spans="1:24" ht="15.75" hidden="1" customHeight="1" x14ac:dyDescent="0.15">
      <c r="A143" s="159"/>
      <c r="B143" s="101"/>
      <c r="C143" s="117"/>
      <c r="D143" s="117"/>
      <c r="E143" s="117"/>
      <c r="F143" s="117"/>
      <c r="G143" s="117"/>
      <c r="H143" s="117"/>
      <c r="I143" s="140"/>
      <c r="J143" s="140"/>
      <c r="K143" s="140"/>
      <c r="L143" s="140"/>
      <c r="M143" s="140"/>
      <c r="N143" s="140"/>
      <c r="O143" s="140"/>
      <c r="P143" s="140"/>
      <c r="Q143" s="140"/>
      <c r="R143" s="140"/>
      <c r="S143" s="140"/>
      <c r="T143" s="140"/>
      <c r="U143" s="140"/>
      <c r="V143" s="140"/>
      <c r="W143" s="140"/>
      <c r="X143" s="117"/>
    </row>
    <row r="144" spans="1:24" ht="15.75" hidden="1" customHeight="1" x14ac:dyDescent="0.15">
      <c r="A144" s="159"/>
      <c r="B144" s="101"/>
      <c r="C144" s="117"/>
      <c r="D144" s="117"/>
      <c r="E144" s="117"/>
      <c r="F144" s="117"/>
      <c r="G144" s="117"/>
      <c r="H144" s="117"/>
      <c r="I144" s="140"/>
      <c r="J144" s="140"/>
      <c r="K144" s="140"/>
      <c r="L144" s="140"/>
      <c r="M144" s="140"/>
      <c r="N144" s="140"/>
      <c r="O144" s="140"/>
      <c r="P144" s="140"/>
      <c r="Q144" s="140"/>
      <c r="R144" s="140"/>
      <c r="S144" s="140"/>
      <c r="T144" s="140"/>
      <c r="U144" s="140"/>
      <c r="V144" s="140"/>
      <c r="W144" s="140"/>
      <c r="X144" s="117"/>
    </row>
    <row r="145" spans="1:24" ht="15.75" customHeight="1" x14ac:dyDescent="0.15">
      <c r="A145" s="159"/>
      <c r="B145" s="101"/>
      <c r="C145" s="117"/>
      <c r="D145" s="117"/>
      <c r="E145" s="117"/>
      <c r="F145" s="117"/>
      <c r="G145" s="117"/>
      <c r="H145" s="117"/>
      <c r="I145" s="140"/>
      <c r="J145" s="140"/>
      <c r="K145" s="140"/>
      <c r="L145" s="140"/>
      <c r="M145" s="140"/>
      <c r="N145" s="140"/>
      <c r="O145" s="140"/>
      <c r="P145" s="140"/>
      <c r="Q145" s="140"/>
      <c r="R145" s="140"/>
      <c r="S145" s="140"/>
      <c r="T145" s="140"/>
      <c r="U145" s="140"/>
      <c r="V145" s="140"/>
      <c r="W145" s="140"/>
      <c r="X145" s="117"/>
    </row>
    <row r="146" spans="1:24" ht="19.899999999999999" customHeight="1" x14ac:dyDescent="0.15">
      <c r="A146" s="101"/>
      <c r="B146" s="101"/>
      <c r="C146" s="142" t="s">
        <v>122</v>
      </c>
      <c r="D146" s="143"/>
      <c r="E146" s="143"/>
      <c r="F146" s="143"/>
      <c r="G146" s="143"/>
      <c r="H146" s="144"/>
    </row>
    <row r="147" spans="1:24" ht="15.75" customHeight="1" x14ac:dyDescent="0.15">
      <c r="A147" s="101"/>
      <c r="B147" s="101"/>
      <c r="C147" s="115"/>
      <c r="D147" s="116"/>
      <c r="E147" s="116"/>
      <c r="F147" s="116"/>
      <c r="G147" s="116"/>
      <c r="H147" s="116"/>
      <c r="I147" s="118"/>
      <c r="J147" s="118"/>
      <c r="K147" s="118"/>
      <c r="L147" s="118"/>
      <c r="M147" s="118"/>
      <c r="N147" s="118"/>
      <c r="O147" s="118"/>
      <c r="P147" s="118"/>
      <c r="Q147" s="118"/>
      <c r="R147" s="118"/>
      <c r="S147" s="118"/>
      <c r="T147" s="118"/>
      <c r="U147" s="118"/>
      <c r="V147" s="119"/>
    </row>
    <row r="148" spans="1:24" ht="19.899999999999999" customHeight="1" x14ac:dyDescent="0.15">
      <c r="A148" s="101"/>
      <c r="B148" s="101"/>
      <c r="C148" s="115"/>
      <c r="D148" s="160" t="s">
        <v>154</v>
      </c>
      <c r="E148" s="116"/>
      <c r="F148" s="116"/>
      <c r="G148" s="116"/>
      <c r="H148" s="116"/>
      <c r="I148" s="117"/>
      <c r="J148" s="117"/>
      <c r="K148" s="117"/>
      <c r="L148" s="117"/>
      <c r="M148" s="117"/>
      <c r="N148" s="117"/>
      <c r="O148" s="117"/>
      <c r="P148" s="117"/>
      <c r="Q148" s="117"/>
      <c r="R148" s="117"/>
      <c r="S148" s="117"/>
      <c r="T148" s="117"/>
      <c r="U148" s="117"/>
      <c r="V148" s="120"/>
    </row>
    <row r="149" spans="1:24" ht="19.899999999999999" customHeight="1" x14ac:dyDescent="0.15">
      <c r="A149" s="101">
        <f>IF(AND($I149&lt;&gt;"しない", $I149&lt;&gt;"する"), 1001, 0)</f>
        <v>0</v>
      </c>
      <c r="B149" s="101"/>
      <c r="C149" s="121"/>
      <c r="D149" s="122">
        <v>1</v>
      </c>
      <c r="E149" s="117" t="s">
        <v>155</v>
      </c>
      <c r="F149" s="117"/>
      <c r="G149" s="117"/>
      <c r="H149" s="117"/>
      <c r="I149" s="7" t="s">
        <v>159</v>
      </c>
      <c r="J149" s="8"/>
      <c r="K149" s="8"/>
      <c r="L149" s="8"/>
      <c r="M149" s="117"/>
      <c r="N149" s="117"/>
      <c r="O149" s="117"/>
      <c r="P149" s="117"/>
      <c r="Q149" s="117"/>
      <c r="R149" s="117"/>
      <c r="S149" s="117"/>
      <c r="T149" s="117"/>
      <c r="U149" s="117"/>
      <c r="V149" s="120"/>
    </row>
    <row r="150" spans="1:24" ht="19.899999999999999" customHeight="1" x14ac:dyDescent="0.15">
      <c r="A150" s="101"/>
      <c r="B150" s="101"/>
      <c r="C150" s="125"/>
      <c r="D150" s="117"/>
      <c r="E150" s="117"/>
      <c r="F150" s="117"/>
      <c r="G150" s="117"/>
      <c r="H150" s="117"/>
      <c r="I150" s="123"/>
      <c r="J150" s="124" t="s">
        <v>153</v>
      </c>
      <c r="K150" s="124"/>
      <c r="L150" s="124"/>
      <c r="M150" s="124"/>
      <c r="N150" s="124"/>
      <c r="O150" s="124"/>
      <c r="P150" s="124"/>
      <c r="Q150" s="124"/>
      <c r="R150" s="124"/>
      <c r="S150" s="124"/>
      <c r="T150" s="124"/>
      <c r="U150" s="124"/>
      <c r="V150" s="120"/>
    </row>
    <row r="151" spans="1:24" ht="19.899999999999999" customHeight="1" x14ac:dyDescent="0.15">
      <c r="A151" s="101">
        <f>IF(AND($I149="する",TRIM($I151)=""), 1001, 0)</f>
        <v>0</v>
      </c>
      <c r="B151" s="101"/>
      <c r="C151" s="121"/>
      <c r="D151" s="122">
        <v>2</v>
      </c>
      <c r="E151" s="99" t="s">
        <v>0</v>
      </c>
      <c r="I151" s="16"/>
      <c r="J151" s="15"/>
      <c r="K151" s="15"/>
      <c r="L151" s="15"/>
      <c r="M151" s="117"/>
      <c r="N151" s="117"/>
      <c r="O151" s="117"/>
      <c r="P151" s="117"/>
      <c r="Q151" s="117"/>
      <c r="R151" s="117"/>
      <c r="S151" s="117"/>
      <c r="T151" s="117"/>
      <c r="U151" s="117"/>
      <c r="V151" s="120"/>
    </row>
    <row r="152" spans="1:24" ht="19.899999999999999" customHeight="1" x14ac:dyDescent="0.15">
      <c r="A152" s="101"/>
      <c r="B152" s="101"/>
      <c r="C152" s="121"/>
      <c r="D152" s="122"/>
      <c r="E152" s="117"/>
      <c r="F152" s="117"/>
      <c r="G152" s="117"/>
      <c r="H152" s="117"/>
      <c r="I152" s="128"/>
      <c r="J152" s="124" t="s">
        <v>197</v>
      </c>
      <c r="K152" s="124"/>
      <c r="L152" s="124"/>
      <c r="M152" s="124"/>
      <c r="N152" s="124"/>
      <c r="O152" s="124"/>
      <c r="P152" s="124"/>
      <c r="Q152" s="124"/>
      <c r="R152" s="124"/>
      <c r="S152" s="124"/>
      <c r="T152" s="124"/>
      <c r="U152" s="124"/>
      <c r="V152" s="120"/>
    </row>
    <row r="153" spans="1:24" ht="19.899999999999999" customHeight="1" x14ac:dyDescent="0.15">
      <c r="A153" s="101">
        <f>IF(AND($I149="する",TRIM($I153)=""), 1001, 0)</f>
        <v>0</v>
      </c>
      <c r="B153" s="101"/>
      <c r="C153" s="121"/>
      <c r="D153" s="122">
        <v>3</v>
      </c>
      <c r="E153" s="99" t="s">
        <v>1</v>
      </c>
      <c r="I153" s="17"/>
      <c r="J153" s="17"/>
      <c r="K153" s="17"/>
      <c r="L153" s="17"/>
      <c r="M153" s="17"/>
      <c r="N153" s="17"/>
      <c r="O153" s="17"/>
      <c r="P153" s="17"/>
      <c r="Q153" s="17"/>
      <c r="R153" s="17"/>
      <c r="S153" s="17"/>
      <c r="T153" s="17"/>
      <c r="U153" s="17"/>
      <c r="V153" s="120"/>
    </row>
    <row r="154" spans="1:24" ht="19.899999999999999" customHeight="1" x14ac:dyDescent="0.15">
      <c r="A154" s="101"/>
      <c r="B154" s="101"/>
      <c r="C154" s="121"/>
      <c r="D154" s="122"/>
      <c r="E154" s="117"/>
      <c r="F154" s="117"/>
      <c r="G154" s="117"/>
      <c r="H154" s="117"/>
      <c r="I154" s="123"/>
      <c r="J154" s="124" t="s">
        <v>29</v>
      </c>
      <c r="K154" s="124"/>
      <c r="L154" s="124"/>
      <c r="M154" s="124"/>
      <c r="N154" s="124"/>
      <c r="O154" s="124"/>
      <c r="P154" s="124"/>
      <c r="Q154" s="124"/>
      <c r="R154" s="124"/>
      <c r="S154" s="124"/>
      <c r="T154" s="124"/>
      <c r="U154" s="124"/>
      <c r="V154" s="120"/>
    </row>
    <row r="155" spans="1:24" ht="19.899999999999999" customHeight="1" x14ac:dyDescent="0.15">
      <c r="A155" s="101"/>
      <c r="B155" s="101"/>
      <c r="C155" s="121"/>
      <c r="D155" s="122">
        <v>4</v>
      </c>
      <c r="E155" s="99" t="s">
        <v>123</v>
      </c>
      <c r="I155" s="7"/>
      <c r="J155" s="7"/>
      <c r="K155" s="7"/>
      <c r="L155" s="7"/>
      <c r="M155" s="7"/>
      <c r="N155" s="7"/>
      <c r="O155" s="7"/>
      <c r="P155" s="7"/>
      <c r="Q155" s="7"/>
      <c r="R155" s="7"/>
      <c r="S155" s="7"/>
      <c r="T155" s="7"/>
      <c r="U155" s="7"/>
      <c r="V155" s="120"/>
    </row>
    <row r="156" spans="1:24" ht="19.899999999999999" customHeight="1" x14ac:dyDescent="0.15">
      <c r="A156" s="101"/>
      <c r="B156" s="101"/>
      <c r="C156" s="121"/>
      <c r="D156" s="122"/>
      <c r="E156" s="117"/>
      <c r="F156" s="117"/>
      <c r="G156" s="117"/>
      <c r="H156" s="117"/>
      <c r="I156" s="127"/>
      <c r="J156" s="124" t="s">
        <v>10</v>
      </c>
      <c r="K156" s="124"/>
      <c r="L156" s="124"/>
      <c r="M156" s="124"/>
      <c r="N156" s="124"/>
      <c r="O156" s="124"/>
      <c r="P156" s="124"/>
      <c r="Q156" s="124"/>
      <c r="R156" s="124"/>
      <c r="S156" s="124"/>
      <c r="T156" s="124"/>
      <c r="U156" s="124"/>
      <c r="V156" s="120"/>
    </row>
    <row r="157" spans="1:24" ht="19.899999999999999" customHeight="1" x14ac:dyDescent="0.15">
      <c r="A157" s="101">
        <f>IF(AND($I149="する",TRIM($I157)=""), 1001, 0)</f>
        <v>0</v>
      </c>
      <c r="B157" s="101"/>
      <c r="C157" s="121"/>
      <c r="D157" s="122">
        <v>5</v>
      </c>
      <c r="E157" s="99" t="s">
        <v>124</v>
      </c>
      <c r="I157" s="7"/>
      <c r="J157" s="7"/>
      <c r="K157" s="7"/>
      <c r="L157" s="7"/>
      <c r="M157" s="7"/>
      <c r="N157" s="7"/>
      <c r="O157" s="7"/>
      <c r="P157" s="7"/>
      <c r="Q157" s="7"/>
      <c r="R157" s="7"/>
      <c r="S157" s="7"/>
      <c r="T157" s="7"/>
      <c r="U157" s="7"/>
      <c r="V157" s="120"/>
    </row>
    <row r="158" spans="1:24" ht="19.899999999999999" customHeight="1" x14ac:dyDescent="0.15">
      <c r="A158" s="101"/>
      <c r="B158" s="101"/>
      <c r="C158" s="125"/>
      <c r="D158" s="117"/>
      <c r="E158" s="117"/>
      <c r="F158" s="117"/>
      <c r="G158" s="117"/>
      <c r="H158" s="117"/>
      <c r="I158" s="127"/>
      <c r="J158" s="124" t="s">
        <v>11</v>
      </c>
      <c r="K158" s="124"/>
      <c r="L158" s="124"/>
      <c r="M158" s="124"/>
      <c r="N158" s="124"/>
      <c r="O158" s="124"/>
      <c r="P158" s="124"/>
      <c r="Q158" s="124"/>
      <c r="R158" s="124"/>
      <c r="S158" s="124"/>
      <c r="T158" s="124"/>
      <c r="U158" s="124"/>
      <c r="V158" s="120"/>
    </row>
    <row r="159" spans="1:24" ht="19.899999999999999" customHeight="1" x14ac:dyDescent="0.15">
      <c r="A159" s="101">
        <f>IF(AND($I149="する",NOT(AND(TRIM($I159)&lt;&gt;"",ISNUMBER(VALUE(SUBSTITUTE($I159,"-","")))))), 1001, 0)</f>
        <v>0</v>
      </c>
      <c r="B159" s="101"/>
      <c r="C159" s="121"/>
      <c r="D159" s="122">
        <v>6</v>
      </c>
      <c r="E159" s="99" t="s">
        <v>6</v>
      </c>
      <c r="I159" s="7"/>
      <c r="J159" s="7"/>
      <c r="K159" s="7"/>
      <c r="L159" s="7"/>
      <c r="M159" s="117"/>
      <c r="N159" s="117"/>
      <c r="O159" s="117"/>
      <c r="P159" s="117"/>
      <c r="Q159" s="117"/>
      <c r="R159" s="117"/>
      <c r="S159" s="117"/>
      <c r="T159" s="117"/>
      <c r="U159" s="117"/>
      <c r="V159" s="120"/>
    </row>
    <row r="160" spans="1:24" ht="19.899999999999999" customHeight="1" x14ac:dyDescent="0.15">
      <c r="A160" s="101"/>
      <c r="B160" s="101"/>
      <c r="C160" s="125"/>
      <c r="D160" s="117"/>
      <c r="E160" s="117"/>
      <c r="F160" s="117"/>
      <c r="G160" s="117"/>
      <c r="H160" s="117"/>
      <c r="I160" s="127"/>
      <c r="J160" s="124" t="s">
        <v>184</v>
      </c>
      <c r="K160" s="124"/>
      <c r="L160" s="124"/>
      <c r="M160" s="124"/>
      <c r="N160" s="124"/>
      <c r="O160" s="124"/>
      <c r="P160" s="124"/>
      <c r="Q160" s="124"/>
      <c r="R160" s="124"/>
      <c r="S160" s="124"/>
      <c r="T160" s="124"/>
      <c r="U160" s="124"/>
      <c r="V160" s="120"/>
    </row>
    <row r="161" spans="1:22" ht="19.899999999999999" customHeight="1" x14ac:dyDescent="0.15">
      <c r="A161" s="101">
        <f>IF(AND($I149="する",AND(TRIM($I161)&lt;&gt;"",NOT(ISNUMBER(VALUE(SUBSTITUTE($I161,"-","")))))), 1001, 0)</f>
        <v>0</v>
      </c>
      <c r="B161" s="101"/>
      <c r="C161" s="121"/>
      <c r="D161" s="122">
        <v>7</v>
      </c>
      <c r="E161" s="99" t="s">
        <v>7</v>
      </c>
      <c r="I161" s="7"/>
      <c r="J161" s="7"/>
      <c r="K161" s="7"/>
      <c r="L161" s="7"/>
      <c r="M161" s="117"/>
      <c r="N161" s="117"/>
      <c r="O161" s="117"/>
      <c r="P161" s="117"/>
      <c r="Q161" s="117"/>
      <c r="R161" s="117"/>
      <c r="S161" s="117"/>
      <c r="T161" s="117"/>
      <c r="U161" s="117"/>
      <c r="V161" s="120"/>
    </row>
    <row r="162" spans="1:22" ht="19.899999999999999" customHeight="1" x14ac:dyDescent="0.15">
      <c r="A162" s="101"/>
      <c r="B162" s="101"/>
      <c r="C162" s="125"/>
      <c r="D162" s="117"/>
      <c r="E162" s="117"/>
      <c r="F162" s="117"/>
      <c r="G162" s="117"/>
      <c r="H162" s="117"/>
      <c r="I162" s="127"/>
      <c r="J162" s="124" t="s">
        <v>156</v>
      </c>
      <c r="K162" s="124"/>
      <c r="L162" s="124"/>
      <c r="M162" s="124"/>
      <c r="N162" s="124"/>
      <c r="O162" s="124"/>
      <c r="P162" s="124"/>
      <c r="Q162" s="124"/>
      <c r="R162" s="124"/>
      <c r="S162" s="124"/>
      <c r="T162" s="124"/>
      <c r="U162" s="124"/>
      <c r="V162" s="120"/>
    </row>
    <row r="163" spans="1:22" ht="15.75" customHeight="1" x14ac:dyDescent="0.15">
      <c r="A163" s="101"/>
      <c r="B163" s="101"/>
      <c r="C163" s="136"/>
      <c r="D163" s="137"/>
      <c r="E163" s="137"/>
      <c r="F163" s="137"/>
      <c r="G163" s="137"/>
      <c r="H163" s="137"/>
      <c r="I163" s="138"/>
      <c r="J163" s="138"/>
      <c r="K163" s="138"/>
      <c r="L163" s="138"/>
      <c r="M163" s="138"/>
      <c r="N163" s="138"/>
      <c r="O163" s="138"/>
      <c r="P163" s="138"/>
      <c r="Q163" s="138"/>
      <c r="R163" s="138"/>
      <c r="S163" s="138"/>
      <c r="T163" s="138"/>
      <c r="U163" s="138"/>
      <c r="V163" s="139"/>
    </row>
    <row r="164" spans="1:22" ht="15.75" customHeight="1" x14ac:dyDescent="0.15">
      <c r="A164" s="101"/>
      <c r="B164" s="101"/>
      <c r="C164" s="117"/>
      <c r="D164" s="117"/>
      <c r="E164" s="117"/>
      <c r="F164" s="117"/>
      <c r="G164" s="117"/>
      <c r="H164" s="117"/>
      <c r="I164" s="140"/>
      <c r="J164" s="140"/>
      <c r="K164" s="140"/>
      <c r="L164" s="140"/>
      <c r="M164" s="140"/>
      <c r="N164" s="140"/>
      <c r="O164" s="140"/>
      <c r="P164" s="140"/>
      <c r="Q164" s="140"/>
      <c r="R164" s="140"/>
      <c r="S164" s="140"/>
      <c r="T164" s="140"/>
      <c r="U164" s="140"/>
      <c r="V164" s="117"/>
    </row>
    <row r="165" spans="1:22" ht="15.75" customHeight="1" x14ac:dyDescent="0.15">
      <c r="A165" s="101"/>
      <c r="B165" s="101"/>
      <c r="C165" s="117"/>
      <c r="D165" s="117"/>
      <c r="E165" s="117"/>
      <c r="F165" s="117"/>
      <c r="G165" s="117"/>
      <c r="H165" s="117"/>
      <c r="I165" s="140"/>
      <c r="J165" s="117"/>
      <c r="K165" s="117"/>
      <c r="L165" s="117"/>
      <c r="M165" s="117"/>
      <c r="N165" s="117"/>
      <c r="O165" s="117"/>
      <c r="P165" s="117"/>
      <c r="Q165" s="117"/>
      <c r="R165" s="117"/>
      <c r="S165" s="117"/>
      <c r="T165" s="117"/>
      <c r="U165" s="117"/>
      <c r="V165" s="117"/>
    </row>
    <row r="166" spans="1:22" ht="19.899999999999999" customHeight="1" x14ac:dyDescent="0.15">
      <c r="A166" s="101"/>
      <c r="B166" s="101"/>
      <c r="C166" s="142" t="s">
        <v>117</v>
      </c>
      <c r="D166" s="143"/>
      <c r="E166" s="143"/>
      <c r="F166" s="143"/>
      <c r="G166" s="143"/>
      <c r="H166" s="144"/>
    </row>
    <row r="167" spans="1:22" ht="15.75" customHeight="1" x14ac:dyDescent="0.15">
      <c r="A167" s="101"/>
      <c r="B167" s="101"/>
      <c r="C167" s="115"/>
      <c r="D167" s="116"/>
      <c r="E167" s="116"/>
      <c r="F167" s="116"/>
      <c r="G167" s="116"/>
      <c r="H167" s="116"/>
      <c r="I167" s="118"/>
      <c r="J167" s="118"/>
      <c r="K167" s="118"/>
      <c r="L167" s="118"/>
      <c r="M167" s="118"/>
      <c r="N167" s="118"/>
      <c r="O167" s="118"/>
      <c r="P167" s="118"/>
      <c r="Q167" s="118"/>
      <c r="R167" s="118"/>
      <c r="S167" s="118"/>
      <c r="T167" s="118"/>
      <c r="U167" s="118"/>
      <c r="V167" s="119"/>
    </row>
    <row r="168" spans="1:22" ht="15" hidden="1" customHeight="1" x14ac:dyDescent="0.15">
      <c r="A168" s="101"/>
      <c r="B168" s="101"/>
      <c r="C168" s="150"/>
      <c r="D168" s="161"/>
      <c r="E168" s="161"/>
      <c r="F168" s="161"/>
      <c r="G168" s="161"/>
      <c r="H168" s="161"/>
      <c r="I168" s="161"/>
      <c r="J168" s="161"/>
      <c r="K168" s="161"/>
      <c r="L168" s="161"/>
      <c r="M168" s="161"/>
      <c r="N168" s="161"/>
      <c r="O168" s="161"/>
      <c r="P168" s="161"/>
      <c r="Q168" s="161"/>
      <c r="R168" s="161"/>
      <c r="S168" s="161"/>
      <c r="T168" s="161"/>
      <c r="U168" s="161"/>
      <c r="V168" s="120"/>
    </row>
    <row r="169" spans="1:22" ht="19.899999999999999" customHeight="1" x14ac:dyDescent="0.15">
      <c r="A169" s="101">
        <f>IF(COUNTBLANK(L170:L177)+COUNTBLANK(P170:P177)+COUNTBLANK(S172:S177)&gt;0, 1001, 0)</f>
        <v>1001</v>
      </c>
      <c r="B169" s="445"/>
      <c r="C169" s="121"/>
      <c r="D169" s="162" t="s">
        <v>188</v>
      </c>
      <c r="E169" s="163"/>
      <c r="F169" s="163"/>
      <c r="G169" s="163"/>
      <c r="H169" s="163"/>
      <c r="I169" s="163"/>
      <c r="J169" s="163"/>
      <c r="K169" s="164"/>
      <c r="L169" s="165" t="s">
        <v>186</v>
      </c>
      <c r="M169" s="165"/>
      <c r="N169" s="165"/>
      <c r="O169" s="166"/>
      <c r="P169" s="167" t="s">
        <v>209</v>
      </c>
      <c r="Q169" s="167"/>
      <c r="R169" s="168"/>
      <c r="S169" s="169" t="s">
        <v>187</v>
      </c>
      <c r="T169" s="169"/>
      <c r="U169" s="170"/>
      <c r="V169" s="120"/>
    </row>
    <row r="170" spans="1:22" ht="19.899999999999999" customHeight="1" x14ac:dyDescent="0.15">
      <c r="A170" s="101"/>
      <c r="B170" s="101"/>
      <c r="C170" s="121"/>
      <c r="D170" s="171"/>
      <c r="E170" s="172"/>
      <c r="F170" s="172"/>
      <c r="G170" s="172"/>
      <c r="H170" s="172"/>
      <c r="I170" s="172"/>
      <c r="J170" s="172"/>
      <c r="K170" s="173"/>
      <c r="L170" s="33"/>
      <c r="M170" s="34"/>
      <c r="N170" s="34"/>
      <c r="O170" s="174" t="s">
        <v>189</v>
      </c>
      <c r="P170" s="33"/>
      <c r="Q170" s="34"/>
      <c r="R170" s="175" t="s">
        <v>189</v>
      </c>
      <c r="S170" s="176"/>
      <c r="T170" s="176"/>
      <c r="U170" s="177"/>
      <c r="V170" s="120"/>
    </row>
    <row r="171" spans="1:22" ht="19.899999999999999" customHeight="1" x14ac:dyDescent="0.15">
      <c r="A171" s="101"/>
      <c r="B171" s="101"/>
      <c r="C171" s="121"/>
      <c r="D171" s="178"/>
      <c r="E171" s="179"/>
      <c r="F171" s="179"/>
      <c r="G171" s="179"/>
      <c r="H171" s="179"/>
      <c r="I171" s="179"/>
      <c r="J171" s="179"/>
      <c r="K171" s="180"/>
      <c r="L171" s="31"/>
      <c r="M171" s="32"/>
      <c r="N171" s="32"/>
      <c r="O171" s="181" t="s">
        <v>190</v>
      </c>
      <c r="P171" s="31"/>
      <c r="Q171" s="32"/>
      <c r="R171" s="182" t="s">
        <v>190</v>
      </c>
      <c r="S171" s="183"/>
      <c r="T171" s="183"/>
      <c r="U171" s="184"/>
      <c r="V171" s="120"/>
    </row>
    <row r="172" spans="1:22" ht="19.899999999999999" customHeight="1" x14ac:dyDescent="0.15">
      <c r="A172" s="101"/>
      <c r="B172" s="101"/>
      <c r="C172" s="121"/>
      <c r="D172" s="185">
        <v>1</v>
      </c>
      <c r="E172" s="186" t="s">
        <v>160</v>
      </c>
      <c r="F172" s="186"/>
      <c r="G172" s="186"/>
      <c r="H172" s="186"/>
      <c r="I172" s="186"/>
      <c r="J172" s="186"/>
      <c r="K172" s="187"/>
      <c r="L172" s="28"/>
      <c r="M172" s="29"/>
      <c r="N172" s="29"/>
      <c r="O172" s="30"/>
      <c r="P172" s="28"/>
      <c r="Q172" s="29"/>
      <c r="R172" s="30"/>
      <c r="S172" s="28"/>
      <c r="T172" s="29"/>
      <c r="U172" s="30"/>
      <c r="V172" s="120"/>
    </row>
    <row r="173" spans="1:22" ht="19.899999999999999" customHeight="1" x14ac:dyDescent="0.15">
      <c r="A173" s="101"/>
      <c r="B173" s="101"/>
      <c r="C173" s="121"/>
      <c r="D173" s="188">
        <f>D172+1</f>
        <v>2</v>
      </c>
      <c r="E173" s="189" t="s">
        <v>161</v>
      </c>
      <c r="F173" s="189"/>
      <c r="G173" s="189"/>
      <c r="H173" s="189"/>
      <c r="I173" s="189"/>
      <c r="J173" s="189"/>
      <c r="K173" s="190"/>
      <c r="L173" s="9"/>
      <c r="M173" s="10"/>
      <c r="N173" s="10"/>
      <c r="O173" s="11"/>
      <c r="P173" s="9"/>
      <c r="Q173" s="10"/>
      <c r="R173" s="11"/>
      <c r="S173" s="9"/>
      <c r="T173" s="10"/>
      <c r="U173" s="11"/>
      <c r="V173" s="120"/>
    </row>
    <row r="174" spans="1:22" ht="19.899999999999999" customHeight="1" x14ac:dyDescent="0.15">
      <c r="A174" s="101"/>
      <c r="B174" s="101"/>
      <c r="C174" s="121"/>
      <c r="D174" s="188">
        <f t="shared" ref="D174:D177" si="0">D173+1</f>
        <v>3</v>
      </c>
      <c r="E174" s="191" t="s">
        <v>162</v>
      </c>
      <c r="F174" s="191"/>
      <c r="G174" s="191"/>
      <c r="H174" s="191"/>
      <c r="I174" s="191"/>
      <c r="J174" s="191"/>
      <c r="K174" s="192"/>
      <c r="L174" s="9"/>
      <c r="M174" s="10"/>
      <c r="N174" s="10"/>
      <c r="O174" s="11"/>
      <c r="P174" s="9"/>
      <c r="Q174" s="10"/>
      <c r="R174" s="11"/>
      <c r="S174" s="9"/>
      <c r="T174" s="10"/>
      <c r="U174" s="11"/>
      <c r="V174" s="120"/>
    </row>
    <row r="175" spans="1:22" ht="19.899999999999999" customHeight="1" x14ac:dyDescent="0.15">
      <c r="A175" s="101"/>
      <c r="B175" s="101"/>
      <c r="C175" s="121"/>
      <c r="D175" s="188">
        <f t="shared" si="0"/>
        <v>4</v>
      </c>
      <c r="E175" s="193" t="s">
        <v>163</v>
      </c>
      <c r="F175" s="193"/>
      <c r="G175" s="193"/>
      <c r="H175" s="193"/>
      <c r="I175" s="193"/>
      <c r="J175" s="193"/>
      <c r="K175" s="194"/>
      <c r="L175" s="9"/>
      <c r="M175" s="10"/>
      <c r="N175" s="10"/>
      <c r="O175" s="11"/>
      <c r="P175" s="9"/>
      <c r="Q175" s="10"/>
      <c r="R175" s="11"/>
      <c r="S175" s="9"/>
      <c r="T175" s="10"/>
      <c r="U175" s="11"/>
      <c r="V175" s="120"/>
    </row>
    <row r="176" spans="1:22" ht="19.899999999999999" customHeight="1" x14ac:dyDescent="0.15">
      <c r="A176" s="101"/>
      <c r="B176" s="101"/>
      <c r="C176" s="121"/>
      <c r="D176" s="188">
        <f t="shared" si="0"/>
        <v>5</v>
      </c>
      <c r="E176" s="193" t="s">
        <v>164</v>
      </c>
      <c r="F176" s="193"/>
      <c r="G176" s="193"/>
      <c r="H176" s="193"/>
      <c r="I176" s="193"/>
      <c r="J176" s="193"/>
      <c r="K176" s="194"/>
      <c r="L176" s="9"/>
      <c r="M176" s="10"/>
      <c r="N176" s="10"/>
      <c r="O176" s="11"/>
      <c r="P176" s="9"/>
      <c r="Q176" s="10"/>
      <c r="R176" s="11"/>
      <c r="S176" s="9"/>
      <c r="T176" s="10"/>
      <c r="U176" s="11"/>
      <c r="V176" s="120"/>
    </row>
    <row r="177" spans="1:23" ht="19.899999999999999" customHeight="1" thickBot="1" x14ac:dyDescent="0.2">
      <c r="A177" s="101"/>
      <c r="B177" s="101"/>
      <c r="C177" s="121"/>
      <c r="D177" s="188">
        <f t="shared" si="0"/>
        <v>6</v>
      </c>
      <c r="E177" s="193" t="s">
        <v>165</v>
      </c>
      <c r="F177" s="193"/>
      <c r="G177" s="193"/>
      <c r="H177" s="193"/>
      <c r="I177" s="193"/>
      <c r="J177" s="193"/>
      <c r="K177" s="194"/>
      <c r="L177" s="12"/>
      <c r="M177" s="13"/>
      <c r="N177" s="13"/>
      <c r="O177" s="14"/>
      <c r="P177" s="12"/>
      <c r="Q177" s="13"/>
      <c r="R177" s="14"/>
      <c r="S177" s="12"/>
      <c r="T177" s="13"/>
      <c r="U177" s="14"/>
      <c r="V177" s="120"/>
    </row>
    <row r="178" spans="1:23" ht="19.899999999999999" customHeight="1" thickTop="1" x14ac:dyDescent="0.15">
      <c r="A178" s="101"/>
      <c r="B178" s="101"/>
      <c r="C178" s="121"/>
      <c r="D178" s="195" t="s">
        <v>166</v>
      </c>
      <c r="E178" s="196" t="s">
        <v>167</v>
      </c>
      <c r="F178" s="196"/>
      <c r="G178" s="196"/>
      <c r="H178" s="196"/>
      <c r="I178" s="196"/>
      <c r="J178" s="196"/>
      <c r="K178" s="197"/>
      <c r="L178" s="198">
        <f>SUM(L172:N177)</f>
        <v>0</v>
      </c>
      <c r="M178" s="199"/>
      <c r="N178" s="199"/>
      <c r="O178" s="200"/>
      <c r="P178" s="198">
        <f>SUM(P172:R177)</f>
        <v>0</v>
      </c>
      <c r="Q178" s="199"/>
      <c r="R178" s="200"/>
      <c r="S178" s="198">
        <f>SUM(S172:U177)</f>
        <v>0</v>
      </c>
      <c r="T178" s="199"/>
      <c r="U178" s="200"/>
      <c r="V178" s="120"/>
    </row>
    <row r="179" spans="1:23" ht="15.75" customHeight="1" x14ac:dyDescent="0.15">
      <c r="A179" s="101"/>
      <c r="B179" s="101"/>
      <c r="C179" s="121"/>
      <c r="D179" s="201" t="s">
        <v>191</v>
      </c>
      <c r="E179" s="202" t="str">
        <f>日付例&amp;"　年月日を入力してください。"</f>
        <v>例)2024/4/1、R6/4/1　年月日を入力してください。</v>
      </c>
      <c r="F179" s="202"/>
      <c r="G179" s="202"/>
      <c r="H179" s="202"/>
      <c r="I179" s="202"/>
      <c r="J179" s="202"/>
      <c r="K179" s="202"/>
      <c r="L179" s="202"/>
      <c r="M179" s="202"/>
      <c r="N179" s="202"/>
      <c r="O179" s="202"/>
      <c r="P179" s="202"/>
      <c r="Q179" s="202"/>
      <c r="R179" s="202"/>
      <c r="S179" s="202"/>
      <c r="T179" s="202"/>
      <c r="U179" s="202"/>
      <c r="V179" s="120"/>
    </row>
    <row r="180" spans="1:23" ht="15.75" customHeight="1" x14ac:dyDescent="0.15">
      <c r="A180" s="101"/>
      <c r="B180" s="101"/>
      <c r="C180" s="136"/>
      <c r="D180" s="137"/>
      <c r="E180" s="137"/>
      <c r="F180" s="137"/>
      <c r="G180" s="137"/>
      <c r="H180" s="137"/>
      <c r="I180" s="137"/>
      <c r="J180" s="138"/>
      <c r="K180" s="138"/>
      <c r="L180" s="138"/>
      <c r="M180" s="138"/>
      <c r="N180" s="138"/>
      <c r="O180" s="138"/>
      <c r="P180" s="138"/>
      <c r="Q180" s="138"/>
      <c r="R180" s="138"/>
      <c r="S180" s="138"/>
      <c r="T180" s="138"/>
      <c r="U180" s="138"/>
      <c r="V180" s="139"/>
    </row>
    <row r="181" spans="1:23" ht="15.75" customHeight="1" x14ac:dyDescent="0.15">
      <c r="A181" s="101"/>
      <c r="B181" s="101"/>
      <c r="C181" s="117"/>
      <c r="D181" s="117"/>
      <c r="E181" s="117"/>
      <c r="F181" s="117"/>
      <c r="G181" s="117"/>
      <c r="H181" s="117"/>
      <c r="I181" s="117"/>
      <c r="J181" s="140"/>
      <c r="K181" s="140"/>
      <c r="L181" s="140"/>
      <c r="M181" s="140"/>
      <c r="N181" s="140"/>
      <c r="O181" s="140"/>
      <c r="P181" s="140"/>
      <c r="Q181" s="140"/>
      <c r="R181" s="140"/>
      <c r="S181" s="140"/>
      <c r="T181" s="140"/>
      <c r="U181" s="140"/>
      <c r="V181" s="117"/>
    </row>
    <row r="182" spans="1:23" ht="15.75" customHeight="1" x14ac:dyDescent="0.15">
      <c r="A182" s="101"/>
      <c r="B182" s="101"/>
      <c r="C182" s="117"/>
      <c r="D182" s="117"/>
      <c r="E182" s="117"/>
      <c r="F182" s="117"/>
      <c r="G182" s="117"/>
      <c r="H182" s="117"/>
      <c r="I182" s="117"/>
      <c r="J182" s="140"/>
      <c r="K182" s="140"/>
      <c r="L182" s="140"/>
      <c r="M182" s="140"/>
      <c r="N182" s="140"/>
      <c r="O182" s="140"/>
      <c r="P182" s="140"/>
      <c r="Q182" s="140"/>
      <c r="R182" s="140"/>
      <c r="S182" s="140"/>
      <c r="T182" s="140"/>
      <c r="U182" s="140"/>
      <c r="V182" s="140"/>
      <c r="W182" s="117"/>
    </row>
    <row r="183" spans="1:23" ht="19.899999999999999" customHeight="1" x14ac:dyDescent="0.15">
      <c r="A183" s="101"/>
      <c r="B183" s="101"/>
      <c r="C183" s="142" t="s">
        <v>118</v>
      </c>
      <c r="D183" s="143"/>
      <c r="E183" s="143"/>
      <c r="F183" s="143"/>
      <c r="G183" s="143"/>
      <c r="H183" s="144"/>
    </row>
    <row r="184" spans="1:23" ht="15" customHeight="1" x14ac:dyDescent="0.15">
      <c r="A184" s="101"/>
      <c r="B184" s="101"/>
      <c r="C184" s="115"/>
      <c r="D184" s="116"/>
      <c r="E184" s="116"/>
      <c r="F184" s="116"/>
      <c r="G184" s="116"/>
      <c r="H184" s="116"/>
      <c r="I184" s="118"/>
      <c r="J184" s="118"/>
      <c r="K184" s="118"/>
      <c r="L184" s="118"/>
      <c r="M184" s="118"/>
      <c r="N184" s="118"/>
      <c r="O184" s="118"/>
      <c r="P184" s="118"/>
      <c r="Q184" s="118"/>
      <c r="R184" s="118"/>
      <c r="S184" s="118"/>
      <c r="T184" s="118"/>
      <c r="U184" s="118"/>
      <c r="V184" s="119"/>
      <c r="W184" s="117"/>
    </row>
    <row r="185" spans="1:23" ht="14.25" hidden="1" x14ac:dyDescent="0.15">
      <c r="A185" s="101"/>
      <c r="B185" s="101"/>
      <c r="C185" s="115"/>
      <c r="D185" s="146"/>
      <c r="E185" s="146"/>
      <c r="F185" s="146"/>
      <c r="G185" s="146"/>
      <c r="H185" s="146"/>
      <c r="I185" s="146"/>
      <c r="J185" s="146"/>
      <c r="K185" s="146"/>
      <c r="L185" s="146"/>
      <c r="M185" s="146"/>
      <c r="N185" s="146"/>
      <c r="O185" s="146"/>
      <c r="P185" s="146"/>
      <c r="Q185" s="146"/>
      <c r="R185" s="146"/>
      <c r="S185" s="146"/>
      <c r="T185" s="146"/>
      <c r="U185" s="146"/>
      <c r="V185" s="203"/>
      <c r="W185" s="146"/>
    </row>
    <row r="186" spans="1:23" ht="19.899999999999999" customHeight="1" x14ac:dyDescent="0.15">
      <c r="A186" s="101"/>
      <c r="B186" s="101"/>
      <c r="C186" s="115"/>
      <c r="D186" s="204"/>
      <c r="E186" s="205" t="s">
        <v>33</v>
      </c>
      <c r="F186" s="205"/>
      <c r="G186" s="205"/>
      <c r="H186" s="205"/>
      <c r="I186" s="205"/>
      <c r="J186" s="205"/>
      <c r="K186" s="205"/>
      <c r="L186" s="205"/>
      <c r="M186" s="206"/>
      <c r="N186" s="207" t="s">
        <v>143</v>
      </c>
      <c r="O186" s="208"/>
      <c r="P186" s="209"/>
      <c r="V186" s="148"/>
    </row>
    <row r="187" spans="1:23" ht="19.899999999999999" customHeight="1" x14ac:dyDescent="0.15">
      <c r="A187" s="101"/>
      <c r="B187" s="101"/>
      <c r="C187" s="115"/>
      <c r="D187" s="210">
        <v>1</v>
      </c>
      <c r="E187" s="211" t="s">
        <v>43</v>
      </c>
      <c r="F187" s="212"/>
      <c r="G187" s="212"/>
      <c r="H187" s="212"/>
      <c r="I187" s="212"/>
      <c r="J187" s="212"/>
      <c r="K187" s="212"/>
      <c r="L187" s="212"/>
      <c r="M187" s="213"/>
      <c r="N187" s="24"/>
      <c r="O187" s="25"/>
      <c r="P187" s="214" t="s">
        <v>23</v>
      </c>
      <c r="V187" s="148"/>
    </row>
    <row r="188" spans="1:23" ht="19.899999999999999" customHeight="1" x14ac:dyDescent="0.15">
      <c r="A188" s="101"/>
      <c r="B188" s="101"/>
      <c r="C188" s="115"/>
      <c r="D188" s="215">
        <f>D187+1</f>
        <v>2</v>
      </c>
      <c r="E188" s="216" t="s">
        <v>44</v>
      </c>
      <c r="F188" s="216"/>
      <c r="G188" s="216"/>
      <c r="H188" s="216"/>
      <c r="I188" s="216"/>
      <c r="J188" s="216"/>
      <c r="K188" s="216"/>
      <c r="L188" s="216"/>
      <c r="M188" s="216"/>
      <c r="N188" s="22"/>
      <c r="O188" s="23"/>
      <c r="P188" s="217" t="s">
        <v>23</v>
      </c>
      <c r="V188" s="148"/>
    </row>
    <row r="189" spans="1:23" ht="19.899999999999999" customHeight="1" x14ac:dyDescent="0.15">
      <c r="A189" s="101"/>
      <c r="B189" s="101"/>
      <c r="C189" s="115"/>
      <c r="D189" s="215">
        <f t="shared" ref="D189:D232" si="1">D188+1</f>
        <v>3</v>
      </c>
      <c r="E189" s="216" t="s">
        <v>45</v>
      </c>
      <c r="F189" s="216"/>
      <c r="G189" s="216"/>
      <c r="H189" s="216"/>
      <c r="I189" s="216"/>
      <c r="J189" s="216"/>
      <c r="K189" s="216"/>
      <c r="L189" s="216"/>
      <c r="M189" s="216"/>
      <c r="N189" s="22"/>
      <c r="O189" s="23"/>
      <c r="P189" s="217" t="s">
        <v>23</v>
      </c>
      <c r="V189" s="148"/>
    </row>
    <row r="190" spans="1:23" ht="19.899999999999999" customHeight="1" x14ac:dyDescent="0.15">
      <c r="A190" s="101"/>
      <c r="B190" s="101"/>
      <c r="C190" s="115"/>
      <c r="D190" s="215">
        <f t="shared" si="1"/>
        <v>4</v>
      </c>
      <c r="E190" s="216" t="s">
        <v>46</v>
      </c>
      <c r="F190" s="216"/>
      <c r="G190" s="216"/>
      <c r="H190" s="216"/>
      <c r="I190" s="216"/>
      <c r="J190" s="216"/>
      <c r="K190" s="216"/>
      <c r="L190" s="216"/>
      <c r="M190" s="216"/>
      <c r="N190" s="22"/>
      <c r="O190" s="23"/>
      <c r="P190" s="217" t="s">
        <v>23</v>
      </c>
      <c r="V190" s="148"/>
    </row>
    <row r="191" spans="1:23" ht="19.899999999999999" customHeight="1" x14ac:dyDescent="0.15">
      <c r="A191" s="101"/>
      <c r="B191" s="101"/>
      <c r="C191" s="115"/>
      <c r="D191" s="215">
        <f t="shared" si="1"/>
        <v>5</v>
      </c>
      <c r="E191" s="216" t="s">
        <v>47</v>
      </c>
      <c r="F191" s="216"/>
      <c r="G191" s="216"/>
      <c r="H191" s="216"/>
      <c r="I191" s="216"/>
      <c r="J191" s="216"/>
      <c r="K191" s="216"/>
      <c r="L191" s="216"/>
      <c r="M191" s="216"/>
      <c r="N191" s="22"/>
      <c r="O191" s="23"/>
      <c r="P191" s="217" t="s">
        <v>23</v>
      </c>
      <c r="V191" s="148"/>
    </row>
    <row r="192" spans="1:23" ht="19.899999999999999" customHeight="1" x14ac:dyDescent="0.15">
      <c r="A192" s="101"/>
      <c r="B192" s="101"/>
      <c r="C192" s="115"/>
      <c r="D192" s="215">
        <f t="shared" si="1"/>
        <v>6</v>
      </c>
      <c r="E192" s="216" t="s">
        <v>48</v>
      </c>
      <c r="F192" s="216"/>
      <c r="G192" s="216"/>
      <c r="H192" s="216"/>
      <c r="I192" s="216"/>
      <c r="J192" s="216"/>
      <c r="K192" s="216"/>
      <c r="L192" s="216"/>
      <c r="M192" s="216"/>
      <c r="N192" s="22"/>
      <c r="O192" s="23"/>
      <c r="P192" s="217" t="s">
        <v>23</v>
      </c>
      <c r="V192" s="148"/>
    </row>
    <row r="193" spans="1:22" ht="19.899999999999999" customHeight="1" x14ac:dyDescent="0.15">
      <c r="A193" s="101"/>
      <c r="B193" s="101"/>
      <c r="C193" s="115"/>
      <c r="D193" s="218">
        <f t="shared" si="1"/>
        <v>7</v>
      </c>
      <c r="E193" s="216" t="s">
        <v>49</v>
      </c>
      <c r="F193" s="216"/>
      <c r="G193" s="216"/>
      <c r="H193" s="216"/>
      <c r="I193" s="216"/>
      <c r="J193" s="216"/>
      <c r="K193" s="216"/>
      <c r="L193" s="216"/>
      <c r="M193" s="216"/>
      <c r="N193" s="22"/>
      <c r="O193" s="23"/>
      <c r="P193" s="217" t="s">
        <v>23</v>
      </c>
      <c r="V193" s="148"/>
    </row>
    <row r="194" spans="1:22" ht="19.899999999999999" customHeight="1" x14ac:dyDescent="0.15">
      <c r="A194" s="101"/>
      <c r="B194" s="101"/>
      <c r="C194" s="115"/>
      <c r="D194" s="215">
        <f t="shared" si="1"/>
        <v>8</v>
      </c>
      <c r="E194" s="216" t="s">
        <v>50</v>
      </c>
      <c r="F194" s="216"/>
      <c r="G194" s="216"/>
      <c r="H194" s="216"/>
      <c r="I194" s="216"/>
      <c r="J194" s="216"/>
      <c r="K194" s="216"/>
      <c r="L194" s="216"/>
      <c r="M194" s="216"/>
      <c r="N194" s="22"/>
      <c r="O194" s="23"/>
      <c r="P194" s="217" t="s">
        <v>23</v>
      </c>
      <c r="V194" s="148"/>
    </row>
    <row r="195" spans="1:22" ht="19.899999999999999" customHeight="1" x14ac:dyDescent="0.15">
      <c r="A195" s="101"/>
      <c r="B195" s="101"/>
      <c r="C195" s="115"/>
      <c r="D195" s="215">
        <f t="shared" si="1"/>
        <v>9</v>
      </c>
      <c r="E195" s="216" t="s">
        <v>51</v>
      </c>
      <c r="F195" s="216"/>
      <c r="G195" s="216"/>
      <c r="H195" s="216"/>
      <c r="I195" s="216"/>
      <c r="J195" s="216"/>
      <c r="K195" s="216"/>
      <c r="L195" s="216"/>
      <c r="M195" s="216"/>
      <c r="N195" s="22"/>
      <c r="O195" s="23"/>
      <c r="P195" s="217" t="s">
        <v>23</v>
      </c>
      <c r="V195" s="148"/>
    </row>
    <row r="196" spans="1:22" ht="19.899999999999999" customHeight="1" x14ac:dyDescent="0.15">
      <c r="A196" s="101"/>
      <c r="B196" s="101"/>
      <c r="C196" s="115"/>
      <c r="D196" s="215">
        <f t="shared" si="1"/>
        <v>10</v>
      </c>
      <c r="E196" s="216" t="s">
        <v>52</v>
      </c>
      <c r="F196" s="216"/>
      <c r="G196" s="216"/>
      <c r="H196" s="216"/>
      <c r="I196" s="216"/>
      <c r="J196" s="216"/>
      <c r="K196" s="216"/>
      <c r="L196" s="216"/>
      <c r="M196" s="216"/>
      <c r="N196" s="22"/>
      <c r="O196" s="23"/>
      <c r="P196" s="217" t="s">
        <v>23</v>
      </c>
      <c r="V196" s="148"/>
    </row>
    <row r="197" spans="1:22" ht="19.899999999999999" customHeight="1" x14ac:dyDescent="0.15">
      <c r="A197" s="101"/>
      <c r="B197" s="101"/>
      <c r="C197" s="115"/>
      <c r="D197" s="219">
        <f t="shared" si="1"/>
        <v>11</v>
      </c>
      <c r="E197" s="216" t="s">
        <v>53</v>
      </c>
      <c r="F197" s="216"/>
      <c r="G197" s="216"/>
      <c r="H197" s="216"/>
      <c r="I197" s="216"/>
      <c r="J197" s="216"/>
      <c r="K197" s="216"/>
      <c r="L197" s="216"/>
      <c r="M197" s="216"/>
      <c r="N197" s="22"/>
      <c r="O197" s="23"/>
      <c r="P197" s="217" t="s">
        <v>23</v>
      </c>
      <c r="V197" s="148"/>
    </row>
    <row r="198" spans="1:22" ht="19.899999999999999" customHeight="1" x14ac:dyDescent="0.15">
      <c r="A198" s="101"/>
      <c r="B198" s="101"/>
      <c r="C198" s="115"/>
      <c r="D198" s="215">
        <f t="shared" si="1"/>
        <v>12</v>
      </c>
      <c r="E198" s="216" t="s">
        <v>34</v>
      </c>
      <c r="F198" s="216"/>
      <c r="G198" s="216"/>
      <c r="H198" s="216"/>
      <c r="I198" s="216"/>
      <c r="J198" s="216"/>
      <c r="K198" s="216"/>
      <c r="L198" s="216"/>
      <c r="M198" s="216"/>
      <c r="N198" s="22"/>
      <c r="O198" s="23"/>
      <c r="P198" s="217" t="s">
        <v>23</v>
      </c>
      <c r="V198" s="148"/>
    </row>
    <row r="199" spans="1:22" ht="19.899999999999999" customHeight="1" x14ac:dyDescent="0.15">
      <c r="A199" s="101"/>
      <c r="B199" s="101"/>
      <c r="C199" s="115"/>
      <c r="D199" s="215">
        <f t="shared" si="1"/>
        <v>13</v>
      </c>
      <c r="E199" s="216" t="s">
        <v>125</v>
      </c>
      <c r="F199" s="216"/>
      <c r="G199" s="216"/>
      <c r="H199" s="216"/>
      <c r="I199" s="216"/>
      <c r="J199" s="216"/>
      <c r="K199" s="216"/>
      <c r="L199" s="216"/>
      <c r="M199" s="216"/>
      <c r="N199" s="22"/>
      <c r="O199" s="27"/>
      <c r="P199" s="217" t="s">
        <v>23</v>
      </c>
      <c r="V199" s="148"/>
    </row>
    <row r="200" spans="1:22" ht="19.899999999999999" customHeight="1" x14ac:dyDescent="0.15">
      <c r="A200" s="101"/>
      <c r="B200" s="101"/>
      <c r="C200" s="115"/>
      <c r="D200" s="218">
        <f t="shared" si="1"/>
        <v>14</v>
      </c>
      <c r="E200" s="220" t="s">
        <v>54</v>
      </c>
      <c r="F200" s="221" t="s">
        <v>147</v>
      </c>
      <c r="G200" s="222"/>
      <c r="H200" s="222"/>
      <c r="I200" s="222"/>
      <c r="J200" s="222"/>
      <c r="K200" s="222"/>
      <c r="L200" s="222"/>
      <c r="M200" s="223"/>
      <c r="N200" s="22"/>
      <c r="O200" s="23"/>
      <c r="P200" s="217" t="s">
        <v>23</v>
      </c>
      <c r="V200" s="148"/>
    </row>
    <row r="201" spans="1:22" ht="19.899999999999999" customHeight="1" x14ac:dyDescent="0.15">
      <c r="A201" s="101"/>
      <c r="B201" s="101"/>
      <c r="C201" s="115"/>
      <c r="D201" s="215">
        <f t="shared" si="1"/>
        <v>15</v>
      </c>
      <c r="E201" s="224"/>
      <c r="F201" s="221" t="s">
        <v>128</v>
      </c>
      <c r="G201" s="222"/>
      <c r="H201" s="222"/>
      <c r="I201" s="222"/>
      <c r="J201" s="222"/>
      <c r="K201" s="222"/>
      <c r="L201" s="222"/>
      <c r="M201" s="223"/>
      <c r="N201" s="22"/>
      <c r="O201" s="23"/>
      <c r="P201" s="217" t="s">
        <v>23</v>
      </c>
      <c r="V201" s="148"/>
    </row>
    <row r="202" spans="1:22" ht="19.899999999999999" customHeight="1" x14ac:dyDescent="0.15">
      <c r="A202" s="101"/>
      <c r="B202" s="101"/>
      <c r="C202" s="115"/>
      <c r="D202" s="215">
        <f t="shared" si="1"/>
        <v>16</v>
      </c>
      <c r="E202" s="224"/>
      <c r="F202" s="221" t="s">
        <v>129</v>
      </c>
      <c r="G202" s="222"/>
      <c r="H202" s="222"/>
      <c r="I202" s="222"/>
      <c r="J202" s="222"/>
      <c r="K202" s="222"/>
      <c r="L202" s="222"/>
      <c r="M202" s="223"/>
      <c r="N202" s="22"/>
      <c r="O202" s="23"/>
      <c r="P202" s="217" t="s">
        <v>23</v>
      </c>
      <c r="V202" s="148"/>
    </row>
    <row r="203" spans="1:22" ht="19.899999999999999" customHeight="1" x14ac:dyDescent="0.15">
      <c r="A203" s="101"/>
      <c r="B203" s="101"/>
      <c r="C203" s="115"/>
      <c r="D203" s="215">
        <f t="shared" si="1"/>
        <v>17</v>
      </c>
      <c r="E203" s="224"/>
      <c r="F203" s="221" t="s">
        <v>130</v>
      </c>
      <c r="G203" s="222"/>
      <c r="H203" s="222"/>
      <c r="I203" s="222"/>
      <c r="J203" s="222"/>
      <c r="K203" s="222"/>
      <c r="L203" s="222"/>
      <c r="M203" s="223"/>
      <c r="N203" s="22"/>
      <c r="O203" s="23"/>
      <c r="P203" s="217" t="s">
        <v>23</v>
      </c>
      <c r="V203" s="148"/>
    </row>
    <row r="204" spans="1:22" ht="19.899999999999999" customHeight="1" x14ac:dyDescent="0.15">
      <c r="A204" s="101"/>
      <c r="B204" s="101"/>
      <c r="C204" s="115"/>
      <c r="D204" s="215">
        <f t="shared" si="1"/>
        <v>18</v>
      </c>
      <c r="E204" s="224"/>
      <c r="F204" s="221" t="s">
        <v>131</v>
      </c>
      <c r="G204" s="222"/>
      <c r="H204" s="222"/>
      <c r="I204" s="222"/>
      <c r="J204" s="222"/>
      <c r="K204" s="222"/>
      <c r="L204" s="222"/>
      <c r="M204" s="223"/>
      <c r="N204" s="22"/>
      <c r="O204" s="23"/>
      <c r="P204" s="217" t="s">
        <v>23</v>
      </c>
      <c r="V204" s="148"/>
    </row>
    <row r="205" spans="1:22" ht="19.899999999999999" customHeight="1" x14ac:dyDescent="0.15">
      <c r="A205" s="101"/>
      <c r="B205" s="101"/>
      <c r="C205" s="115"/>
      <c r="D205" s="215">
        <f t="shared" si="1"/>
        <v>19</v>
      </c>
      <c r="E205" s="224"/>
      <c r="F205" s="221" t="s">
        <v>168</v>
      </c>
      <c r="G205" s="222"/>
      <c r="H205" s="222"/>
      <c r="I205" s="222"/>
      <c r="J205" s="222"/>
      <c r="K205" s="222"/>
      <c r="L205" s="222"/>
      <c r="M205" s="223"/>
      <c r="N205" s="22"/>
      <c r="O205" s="23"/>
      <c r="P205" s="217" t="s">
        <v>23</v>
      </c>
      <c r="V205" s="148"/>
    </row>
    <row r="206" spans="1:22" ht="19.899999999999999" customHeight="1" x14ac:dyDescent="0.15">
      <c r="A206" s="101"/>
      <c r="B206" s="101"/>
      <c r="C206" s="115"/>
      <c r="D206" s="215">
        <f t="shared" si="1"/>
        <v>20</v>
      </c>
      <c r="E206" s="224"/>
      <c r="F206" s="221" t="s">
        <v>169</v>
      </c>
      <c r="G206" s="222"/>
      <c r="H206" s="222"/>
      <c r="I206" s="222"/>
      <c r="J206" s="222"/>
      <c r="K206" s="222"/>
      <c r="L206" s="222"/>
      <c r="M206" s="223"/>
      <c r="N206" s="22"/>
      <c r="O206" s="26"/>
      <c r="P206" s="217" t="s">
        <v>23</v>
      </c>
      <c r="V206" s="148"/>
    </row>
    <row r="207" spans="1:22" ht="19.899999999999999" customHeight="1" x14ac:dyDescent="0.15">
      <c r="A207" s="101"/>
      <c r="B207" s="101"/>
      <c r="C207" s="115"/>
      <c r="D207" s="215">
        <f t="shared" si="1"/>
        <v>21</v>
      </c>
      <c r="E207" s="224"/>
      <c r="F207" s="221" t="s">
        <v>132</v>
      </c>
      <c r="G207" s="222"/>
      <c r="H207" s="222"/>
      <c r="I207" s="222"/>
      <c r="J207" s="222"/>
      <c r="K207" s="222"/>
      <c r="L207" s="222"/>
      <c r="M207" s="223"/>
      <c r="N207" s="22"/>
      <c r="O207" s="23"/>
      <c r="P207" s="217" t="s">
        <v>23</v>
      </c>
      <c r="V207" s="148"/>
    </row>
    <row r="208" spans="1:22" ht="19.899999999999999" customHeight="1" x14ac:dyDescent="0.15">
      <c r="A208" s="101"/>
      <c r="B208" s="101"/>
      <c r="C208" s="115"/>
      <c r="D208" s="215">
        <f t="shared" si="1"/>
        <v>22</v>
      </c>
      <c r="E208" s="224"/>
      <c r="F208" s="221" t="s">
        <v>133</v>
      </c>
      <c r="G208" s="222"/>
      <c r="H208" s="222"/>
      <c r="I208" s="222"/>
      <c r="J208" s="222"/>
      <c r="K208" s="222"/>
      <c r="L208" s="222"/>
      <c r="M208" s="223"/>
      <c r="N208" s="22"/>
      <c r="O208" s="23"/>
      <c r="P208" s="217" t="s">
        <v>23</v>
      </c>
      <c r="V208" s="148"/>
    </row>
    <row r="209" spans="1:22" ht="19.899999999999999" customHeight="1" x14ac:dyDescent="0.15">
      <c r="A209" s="101"/>
      <c r="B209" s="101"/>
      <c r="C209" s="115"/>
      <c r="D209" s="215">
        <f t="shared" si="1"/>
        <v>23</v>
      </c>
      <c r="E209" s="224"/>
      <c r="F209" s="221" t="s">
        <v>134</v>
      </c>
      <c r="G209" s="222"/>
      <c r="H209" s="222"/>
      <c r="I209" s="222"/>
      <c r="J209" s="222"/>
      <c r="K209" s="222"/>
      <c r="L209" s="222"/>
      <c r="M209" s="223"/>
      <c r="N209" s="22"/>
      <c r="O209" s="23"/>
      <c r="P209" s="217" t="s">
        <v>23</v>
      </c>
      <c r="V209" s="148"/>
    </row>
    <row r="210" spans="1:22" ht="19.899999999999999" customHeight="1" x14ac:dyDescent="0.15">
      <c r="A210" s="101"/>
      <c r="B210" s="101"/>
      <c r="C210" s="115"/>
      <c r="D210" s="215">
        <f t="shared" si="1"/>
        <v>24</v>
      </c>
      <c r="E210" s="224"/>
      <c r="F210" s="221" t="s">
        <v>135</v>
      </c>
      <c r="G210" s="222"/>
      <c r="H210" s="222"/>
      <c r="I210" s="222"/>
      <c r="J210" s="222"/>
      <c r="K210" s="222"/>
      <c r="L210" s="222"/>
      <c r="M210" s="223"/>
      <c r="N210" s="22"/>
      <c r="O210" s="23"/>
      <c r="P210" s="217" t="s">
        <v>23</v>
      </c>
      <c r="V210" s="148"/>
    </row>
    <row r="211" spans="1:22" ht="19.899999999999999" customHeight="1" x14ac:dyDescent="0.15">
      <c r="A211" s="101"/>
      <c r="B211" s="101"/>
      <c r="C211" s="115"/>
      <c r="D211" s="215">
        <f t="shared" si="1"/>
        <v>25</v>
      </c>
      <c r="E211" s="224"/>
      <c r="F211" s="225" t="s">
        <v>126</v>
      </c>
      <c r="G211" s="222"/>
      <c r="H211" s="222"/>
      <c r="I211" s="222"/>
      <c r="J211" s="222"/>
      <c r="K211" s="222"/>
      <c r="L211" s="222"/>
      <c r="M211" s="223"/>
      <c r="N211" s="22"/>
      <c r="O211" s="23"/>
      <c r="P211" s="217" t="s">
        <v>23</v>
      </c>
      <c r="V211" s="148"/>
    </row>
    <row r="212" spans="1:22" ht="19.899999999999999" customHeight="1" x14ac:dyDescent="0.15">
      <c r="A212" s="101"/>
      <c r="B212" s="101"/>
      <c r="C212" s="115"/>
      <c r="D212" s="215">
        <f t="shared" si="1"/>
        <v>26</v>
      </c>
      <c r="E212" s="226"/>
      <c r="F212" s="52"/>
      <c r="G212" s="54"/>
      <c r="H212" s="54"/>
      <c r="I212" s="54"/>
      <c r="J212" s="54"/>
      <c r="K212" s="54"/>
      <c r="L212" s="54"/>
      <c r="M212" s="55"/>
      <c r="N212" s="22"/>
      <c r="O212" s="23"/>
      <c r="P212" s="217" t="s">
        <v>23</v>
      </c>
      <c r="V212" s="148"/>
    </row>
    <row r="213" spans="1:22" ht="19.899999999999999" customHeight="1" x14ac:dyDescent="0.15">
      <c r="A213" s="101"/>
      <c r="B213" s="101"/>
      <c r="C213" s="115"/>
      <c r="D213" s="215">
        <f t="shared" si="1"/>
        <v>27</v>
      </c>
      <c r="E213" s="221" t="s">
        <v>55</v>
      </c>
      <c r="F213" s="222"/>
      <c r="G213" s="222"/>
      <c r="H213" s="222"/>
      <c r="I213" s="222"/>
      <c r="J213" s="222"/>
      <c r="K213" s="222"/>
      <c r="L213" s="222"/>
      <c r="M213" s="223"/>
      <c r="N213" s="22"/>
      <c r="O213" s="23"/>
      <c r="P213" s="217" t="s">
        <v>23</v>
      </c>
      <c r="V213" s="148"/>
    </row>
    <row r="214" spans="1:22" ht="19.899999999999999" customHeight="1" x14ac:dyDescent="0.15">
      <c r="A214" s="101"/>
      <c r="B214" s="101"/>
      <c r="C214" s="115"/>
      <c r="D214" s="215">
        <f t="shared" si="1"/>
        <v>28</v>
      </c>
      <c r="E214" s="221" t="s">
        <v>56</v>
      </c>
      <c r="F214" s="222"/>
      <c r="G214" s="222"/>
      <c r="H214" s="222"/>
      <c r="I214" s="222"/>
      <c r="J214" s="222"/>
      <c r="K214" s="222"/>
      <c r="L214" s="222"/>
      <c r="M214" s="223"/>
      <c r="N214" s="22"/>
      <c r="O214" s="23"/>
      <c r="P214" s="217" t="s">
        <v>23</v>
      </c>
      <c r="V214" s="148"/>
    </row>
    <row r="215" spans="1:22" ht="19.899999999999999" customHeight="1" x14ac:dyDescent="0.15">
      <c r="A215" s="101"/>
      <c r="B215" s="101"/>
      <c r="C215" s="115"/>
      <c r="D215" s="215">
        <f t="shared" si="1"/>
        <v>29</v>
      </c>
      <c r="E215" s="221" t="s">
        <v>57</v>
      </c>
      <c r="F215" s="222"/>
      <c r="G215" s="222"/>
      <c r="H215" s="222"/>
      <c r="I215" s="222"/>
      <c r="J215" s="222"/>
      <c r="K215" s="222"/>
      <c r="L215" s="222"/>
      <c r="M215" s="223"/>
      <c r="N215" s="22"/>
      <c r="O215" s="23"/>
      <c r="P215" s="217" t="s">
        <v>23</v>
      </c>
      <c r="V215" s="148"/>
    </row>
    <row r="216" spans="1:22" ht="19.899999999999999" customHeight="1" x14ac:dyDescent="0.15">
      <c r="A216" s="101"/>
      <c r="B216" s="101"/>
      <c r="C216" s="115"/>
      <c r="D216" s="215">
        <f t="shared" si="1"/>
        <v>30</v>
      </c>
      <c r="E216" s="221" t="s">
        <v>136</v>
      </c>
      <c r="F216" s="222"/>
      <c r="G216" s="222"/>
      <c r="H216" s="222"/>
      <c r="I216" s="222"/>
      <c r="J216" s="222"/>
      <c r="K216" s="222"/>
      <c r="L216" s="222"/>
      <c r="M216" s="223"/>
      <c r="N216" s="22"/>
      <c r="O216" s="23"/>
      <c r="P216" s="217" t="s">
        <v>23</v>
      </c>
      <c r="V216" s="148"/>
    </row>
    <row r="217" spans="1:22" ht="19.899999999999999" customHeight="1" x14ac:dyDescent="0.15">
      <c r="A217" s="101"/>
      <c r="B217" s="101"/>
      <c r="C217" s="115"/>
      <c r="D217" s="215">
        <f>D216+1</f>
        <v>31</v>
      </c>
      <c r="E217" s="220" t="s">
        <v>137</v>
      </c>
      <c r="F217" s="227" t="s">
        <v>170</v>
      </c>
      <c r="G217" s="227"/>
      <c r="H217" s="227"/>
      <c r="I217" s="227"/>
      <c r="J217" s="227"/>
      <c r="K217" s="227"/>
      <c r="L217" s="227"/>
      <c r="M217" s="228"/>
      <c r="N217" s="22"/>
      <c r="O217" s="23"/>
      <c r="P217" s="217" t="s">
        <v>23</v>
      </c>
      <c r="V217" s="148"/>
    </row>
    <row r="218" spans="1:22" ht="19.899999999999999" customHeight="1" x14ac:dyDescent="0.15">
      <c r="A218" s="101"/>
      <c r="B218" s="101"/>
      <c r="C218" s="115"/>
      <c r="D218" s="215">
        <f t="shared" ref="D218:D225" si="2">D217+1</f>
        <v>32</v>
      </c>
      <c r="E218" s="224"/>
      <c r="F218" s="229" t="s">
        <v>171</v>
      </c>
      <c r="G218" s="229"/>
      <c r="H218" s="229"/>
      <c r="I218" s="229"/>
      <c r="J218" s="229"/>
      <c r="K218" s="229"/>
      <c r="L218" s="229"/>
      <c r="M218" s="230"/>
      <c r="N218" s="22"/>
      <c r="O218" s="26"/>
      <c r="P218" s="217" t="s">
        <v>23</v>
      </c>
      <c r="V218" s="148"/>
    </row>
    <row r="219" spans="1:22" ht="19.899999999999999" customHeight="1" x14ac:dyDescent="0.15">
      <c r="A219" s="101"/>
      <c r="B219" s="101"/>
      <c r="C219" s="115"/>
      <c r="D219" s="215">
        <f t="shared" si="2"/>
        <v>33</v>
      </c>
      <c r="E219" s="224"/>
      <c r="F219" s="229" t="s">
        <v>172</v>
      </c>
      <c r="G219" s="229"/>
      <c r="H219" s="229"/>
      <c r="I219" s="229"/>
      <c r="J219" s="229"/>
      <c r="K219" s="229"/>
      <c r="L219" s="229"/>
      <c r="M219" s="230"/>
      <c r="N219" s="22"/>
      <c r="O219" s="26"/>
      <c r="P219" s="217" t="s">
        <v>23</v>
      </c>
      <c r="V219" s="148"/>
    </row>
    <row r="220" spans="1:22" ht="19.899999999999999" customHeight="1" x14ac:dyDescent="0.15">
      <c r="A220" s="101"/>
      <c r="B220" s="101"/>
      <c r="C220" s="115"/>
      <c r="D220" s="215">
        <f t="shared" si="2"/>
        <v>34</v>
      </c>
      <c r="E220" s="224"/>
      <c r="F220" s="229" t="s">
        <v>173</v>
      </c>
      <c r="G220" s="229"/>
      <c r="H220" s="229"/>
      <c r="I220" s="229"/>
      <c r="J220" s="229"/>
      <c r="K220" s="229"/>
      <c r="L220" s="229"/>
      <c r="M220" s="230"/>
      <c r="N220" s="22"/>
      <c r="O220" s="26"/>
      <c r="P220" s="217" t="s">
        <v>23</v>
      </c>
      <c r="V220" s="148"/>
    </row>
    <row r="221" spans="1:22" ht="19.899999999999999" customHeight="1" x14ac:dyDescent="0.15">
      <c r="A221" s="101"/>
      <c r="B221" s="101"/>
      <c r="C221" s="115"/>
      <c r="D221" s="215">
        <f t="shared" si="2"/>
        <v>35</v>
      </c>
      <c r="E221" s="224"/>
      <c r="F221" s="229" t="s">
        <v>174</v>
      </c>
      <c r="G221" s="229"/>
      <c r="H221" s="229"/>
      <c r="I221" s="229"/>
      <c r="J221" s="229"/>
      <c r="K221" s="229"/>
      <c r="L221" s="229"/>
      <c r="M221" s="230"/>
      <c r="N221" s="22"/>
      <c r="O221" s="26"/>
      <c r="P221" s="217" t="s">
        <v>23</v>
      </c>
      <c r="V221" s="148"/>
    </row>
    <row r="222" spans="1:22" ht="19.899999999999999" customHeight="1" x14ac:dyDescent="0.15">
      <c r="A222" s="101"/>
      <c r="B222" s="101"/>
      <c r="C222" s="115"/>
      <c r="D222" s="215">
        <f t="shared" si="2"/>
        <v>36</v>
      </c>
      <c r="E222" s="231"/>
      <c r="F222" s="229" t="s">
        <v>175</v>
      </c>
      <c r="G222" s="229"/>
      <c r="H222" s="229"/>
      <c r="I222" s="229"/>
      <c r="J222" s="229"/>
      <c r="K222" s="229"/>
      <c r="L222" s="229"/>
      <c r="M222" s="230"/>
      <c r="N222" s="22"/>
      <c r="O222" s="26"/>
      <c r="P222" s="217" t="s">
        <v>23</v>
      </c>
      <c r="V222" s="148"/>
    </row>
    <row r="223" spans="1:22" ht="19.899999999999999" customHeight="1" x14ac:dyDescent="0.15">
      <c r="A223" s="101"/>
      <c r="B223" s="101"/>
      <c r="C223" s="115"/>
      <c r="D223" s="215">
        <f t="shared" si="2"/>
        <v>37</v>
      </c>
      <c r="E223" s="231"/>
      <c r="F223" s="229" t="s">
        <v>176</v>
      </c>
      <c r="G223" s="229"/>
      <c r="H223" s="229"/>
      <c r="I223" s="229"/>
      <c r="J223" s="229"/>
      <c r="K223" s="229"/>
      <c r="L223" s="229"/>
      <c r="M223" s="230"/>
      <c r="N223" s="22"/>
      <c r="O223" s="26"/>
      <c r="P223" s="217" t="s">
        <v>23</v>
      </c>
      <c r="V223" s="148"/>
    </row>
    <row r="224" spans="1:22" ht="19.899999999999999" customHeight="1" x14ac:dyDescent="0.15">
      <c r="A224" s="101"/>
      <c r="B224" s="101"/>
      <c r="C224" s="115"/>
      <c r="D224" s="215">
        <f t="shared" si="2"/>
        <v>38</v>
      </c>
      <c r="E224" s="232"/>
      <c r="F224" s="229" t="s">
        <v>177</v>
      </c>
      <c r="G224" s="229"/>
      <c r="H224" s="229"/>
      <c r="I224" s="229"/>
      <c r="J224" s="229"/>
      <c r="K224" s="229"/>
      <c r="L224" s="229"/>
      <c r="M224" s="230"/>
      <c r="N224" s="22"/>
      <c r="O224" s="26"/>
      <c r="P224" s="217" t="s">
        <v>23</v>
      </c>
      <c r="V224" s="148"/>
    </row>
    <row r="225" spans="1:24" ht="19.899999999999999" customHeight="1" x14ac:dyDescent="0.15">
      <c r="A225" s="101"/>
      <c r="B225" s="101"/>
      <c r="C225" s="115"/>
      <c r="D225" s="215">
        <f t="shared" si="2"/>
        <v>39</v>
      </c>
      <c r="E225" s="221" t="s">
        <v>58</v>
      </c>
      <c r="F225" s="222"/>
      <c r="G225" s="222"/>
      <c r="H225" s="222"/>
      <c r="I225" s="222"/>
      <c r="J225" s="222"/>
      <c r="K225" s="222"/>
      <c r="L225" s="222"/>
      <c r="M225" s="223"/>
      <c r="N225" s="22"/>
      <c r="O225" s="23"/>
      <c r="P225" s="217" t="s">
        <v>23</v>
      </c>
      <c r="V225" s="148"/>
    </row>
    <row r="226" spans="1:24" ht="19.899999999999999" customHeight="1" x14ac:dyDescent="0.15">
      <c r="A226" s="101"/>
      <c r="B226" s="101"/>
      <c r="C226" s="233"/>
      <c r="D226" s="215">
        <f t="shared" si="1"/>
        <v>40</v>
      </c>
      <c r="E226" s="221" t="s">
        <v>59</v>
      </c>
      <c r="F226" s="222"/>
      <c r="G226" s="222"/>
      <c r="H226" s="222"/>
      <c r="I226" s="222"/>
      <c r="J226" s="222"/>
      <c r="K226" s="222"/>
      <c r="L226" s="222"/>
      <c r="M226" s="223"/>
      <c r="N226" s="22"/>
      <c r="O226" s="23"/>
      <c r="P226" s="217" t="s">
        <v>23</v>
      </c>
      <c r="V226" s="148"/>
    </row>
    <row r="227" spans="1:24" ht="19.899999999999999" customHeight="1" x14ac:dyDescent="0.15">
      <c r="A227" s="101"/>
      <c r="B227" s="101"/>
      <c r="C227" s="115"/>
      <c r="D227" s="215">
        <f t="shared" si="1"/>
        <v>41</v>
      </c>
      <c r="E227" s="221" t="s">
        <v>60</v>
      </c>
      <c r="F227" s="222"/>
      <c r="G227" s="222"/>
      <c r="H227" s="222"/>
      <c r="I227" s="222"/>
      <c r="J227" s="222"/>
      <c r="K227" s="222"/>
      <c r="L227" s="222"/>
      <c r="M227" s="223"/>
      <c r="N227" s="22"/>
      <c r="O227" s="23"/>
      <c r="P227" s="217" t="s">
        <v>23</v>
      </c>
      <c r="V227" s="148"/>
    </row>
    <row r="228" spans="1:24" ht="19.899999999999999" customHeight="1" x14ac:dyDescent="0.15">
      <c r="A228" s="101"/>
      <c r="B228" s="101"/>
      <c r="C228" s="115"/>
      <c r="D228" s="215">
        <f t="shared" si="1"/>
        <v>42</v>
      </c>
      <c r="E228" s="221" t="s">
        <v>127</v>
      </c>
      <c r="F228" s="222"/>
      <c r="G228" s="222"/>
      <c r="H228" s="222"/>
      <c r="I228" s="222"/>
      <c r="J228" s="222"/>
      <c r="K228" s="222"/>
      <c r="L228" s="222"/>
      <c r="M228" s="223"/>
      <c r="N228" s="22"/>
      <c r="O228" s="23"/>
      <c r="P228" s="217" t="s">
        <v>23</v>
      </c>
      <c r="V228" s="148"/>
    </row>
    <row r="229" spans="1:24" ht="19.899999999999999" customHeight="1" x14ac:dyDescent="0.15">
      <c r="A229" s="101"/>
      <c r="B229" s="101"/>
      <c r="C229" s="115"/>
      <c r="D229" s="215">
        <f t="shared" si="1"/>
        <v>43</v>
      </c>
      <c r="E229" s="225" t="s">
        <v>61</v>
      </c>
      <c r="F229" s="222"/>
      <c r="G229" s="222"/>
      <c r="H229" s="222"/>
      <c r="I229" s="222"/>
      <c r="J229" s="222"/>
      <c r="K229" s="222"/>
      <c r="L229" s="222"/>
      <c r="M229" s="223"/>
      <c r="N229" s="22"/>
      <c r="O229" s="23"/>
      <c r="P229" s="234" t="s">
        <v>23</v>
      </c>
      <c r="V229" s="148"/>
    </row>
    <row r="230" spans="1:24" ht="19.899999999999999" customHeight="1" x14ac:dyDescent="0.15">
      <c r="A230" s="101"/>
      <c r="B230" s="101"/>
      <c r="C230" s="115"/>
      <c r="D230" s="215">
        <f t="shared" si="1"/>
        <v>44</v>
      </c>
      <c r="E230" s="52"/>
      <c r="F230" s="53"/>
      <c r="G230" s="54"/>
      <c r="H230" s="54"/>
      <c r="I230" s="54"/>
      <c r="J230" s="54"/>
      <c r="K230" s="54"/>
      <c r="L230" s="54"/>
      <c r="M230" s="55"/>
      <c r="N230" s="22"/>
      <c r="O230" s="23"/>
      <c r="P230" s="234" t="s">
        <v>23</v>
      </c>
      <c r="V230" s="148"/>
    </row>
    <row r="231" spans="1:24" ht="19.899999999999999" customHeight="1" x14ac:dyDescent="0.15">
      <c r="A231" s="101"/>
      <c r="B231" s="101"/>
      <c r="C231" s="115"/>
      <c r="D231" s="215">
        <f t="shared" si="1"/>
        <v>45</v>
      </c>
      <c r="E231" s="52"/>
      <c r="F231" s="53"/>
      <c r="G231" s="54"/>
      <c r="H231" s="54"/>
      <c r="I231" s="54"/>
      <c r="J231" s="54"/>
      <c r="K231" s="54"/>
      <c r="L231" s="54"/>
      <c r="M231" s="55"/>
      <c r="N231" s="22"/>
      <c r="O231" s="23"/>
      <c r="P231" s="234" t="s">
        <v>23</v>
      </c>
      <c r="V231" s="148"/>
    </row>
    <row r="232" spans="1:24" ht="19.899999999999999" customHeight="1" x14ac:dyDescent="0.15">
      <c r="A232" s="101"/>
      <c r="B232" s="101"/>
      <c r="C232" s="115"/>
      <c r="D232" s="235">
        <f t="shared" si="1"/>
        <v>46</v>
      </c>
      <c r="E232" s="78"/>
      <c r="F232" s="79"/>
      <c r="G232" s="80"/>
      <c r="H232" s="80"/>
      <c r="I232" s="80"/>
      <c r="J232" s="80"/>
      <c r="K232" s="80"/>
      <c r="L232" s="80"/>
      <c r="M232" s="81"/>
      <c r="N232" s="35"/>
      <c r="O232" s="36"/>
      <c r="P232" s="236" t="s">
        <v>23</v>
      </c>
      <c r="V232" s="148"/>
    </row>
    <row r="233" spans="1:24" ht="20.100000000000001" customHeight="1" x14ac:dyDescent="0.15">
      <c r="A233" s="101"/>
      <c r="B233" s="101"/>
      <c r="C233" s="136"/>
      <c r="D233" s="137"/>
      <c r="E233" s="137"/>
      <c r="F233" s="137"/>
      <c r="G233" s="137"/>
      <c r="H233" s="137"/>
      <c r="I233" s="137"/>
      <c r="J233" s="137"/>
      <c r="K233" s="137"/>
      <c r="L233" s="137"/>
      <c r="M233" s="137"/>
      <c r="N233" s="137"/>
      <c r="O233" s="137"/>
      <c r="P233" s="137"/>
      <c r="Q233" s="137"/>
      <c r="R233" s="137"/>
      <c r="S233" s="138"/>
      <c r="T233" s="138"/>
      <c r="U233" s="138"/>
      <c r="V233" s="237"/>
      <c r="W233" s="238"/>
    </row>
    <row r="234" spans="1:24" ht="9.9499999999999993" customHeight="1" x14ac:dyDescent="0.15">
      <c r="A234" s="101"/>
      <c r="B234" s="101"/>
      <c r="C234" s="117"/>
      <c r="D234" s="117"/>
      <c r="E234" s="117"/>
      <c r="F234" s="117"/>
      <c r="G234" s="117"/>
      <c r="H234" s="117"/>
      <c r="I234" s="117"/>
      <c r="J234" s="140"/>
      <c r="K234" s="140"/>
      <c r="L234" s="140"/>
      <c r="M234" s="140"/>
      <c r="N234" s="140"/>
      <c r="O234" s="140"/>
      <c r="P234" s="140"/>
      <c r="Q234" s="140"/>
      <c r="R234" s="140"/>
      <c r="S234" s="140"/>
      <c r="T234" s="140"/>
      <c r="U234" s="140"/>
      <c r="V234" s="140"/>
      <c r="W234" s="140"/>
      <c r="X234" s="117"/>
    </row>
    <row r="235" spans="1:24" ht="15.75" customHeight="1" x14ac:dyDescent="0.15">
      <c r="A235" s="101"/>
      <c r="B235" s="101"/>
      <c r="C235" s="117"/>
      <c r="D235" s="117"/>
      <c r="E235" s="117"/>
      <c r="F235" s="117"/>
      <c r="G235" s="117"/>
      <c r="H235" s="117"/>
      <c r="I235" s="117"/>
      <c r="J235" s="140"/>
      <c r="K235" s="140"/>
      <c r="L235" s="117"/>
      <c r="M235" s="117"/>
      <c r="N235" s="117"/>
      <c r="O235" s="117"/>
      <c r="P235" s="117"/>
      <c r="Q235" s="117"/>
      <c r="R235" s="117"/>
      <c r="S235" s="117"/>
      <c r="T235" s="117"/>
      <c r="U235" s="117"/>
      <c r="V235" s="117"/>
      <c r="W235" s="117"/>
    </row>
    <row r="236" spans="1:24" ht="19.899999999999999" customHeight="1" x14ac:dyDescent="0.15">
      <c r="A236" s="101"/>
      <c r="B236" s="101"/>
      <c r="C236" s="142" t="s">
        <v>201</v>
      </c>
      <c r="D236" s="143"/>
      <c r="E236" s="143"/>
      <c r="F236" s="143"/>
      <c r="G236" s="143"/>
      <c r="H236" s="144"/>
      <c r="I236" s="113"/>
      <c r="J236" s="114"/>
    </row>
    <row r="237" spans="1:24" ht="15.75" customHeight="1" x14ac:dyDescent="0.15">
      <c r="A237" s="101"/>
      <c r="B237" s="101"/>
      <c r="C237" s="115"/>
      <c r="D237" s="116"/>
      <c r="E237" s="116"/>
      <c r="F237" s="116"/>
      <c r="G237" s="116"/>
      <c r="H237" s="116"/>
      <c r="I237" s="116"/>
      <c r="J237" s="118"/>
      <c r="K237" s="118"/>
      <c r="L237" s="118"/>
      <c r="M237" s="118"/>
      <c r="N237" s="118"/>
      <c r="O237" s="118"/>
      <c r="P237" s="118"/>
      <c r="Q237" s="118"/>
      <c r="R237" s="118"/>
      <c r="S237" s="118"/>
      <c r="T237" s="118"/>
      <c r="U237" s="118"/>
      <c r="V237" s="119"/>
    </row>
    <row r="238" spans="1:24" ht="15.75" hidden="1" customHeight="1" x14ac:dyDescent="0.15">
      <c r="A238" s="101"/>
      <c r="B238" s="101"/>
      <c r="C238" s="115"/>
      <c r="D238" s="116"/>
      <c r="E238" s="116"/>
      <c r="F238" s="116"/>
      <c r="G238" s="116"/>
      <c r="H238" s="116"/>
      <c r="I238" s="116"/>
      <c r="J238" s="117"/>
      <c r="K238" s="117"/>
      <c r="L238" s="117"/>
      <c r="M238" s="117"/>
      <c r="N238" s="117"/>
      <c r="O238" s="117"/>
      <c r="P238" s="117"/>
      <c r="Q238" s="117"/>
      <c r="R238" s="117"/>
      <c r="S238" s="117"/>
      <c r="T238" s="117"/>
      <c r="U238" s="117"/>
      <c r="V238" s="120"/>
    </row>
    <row r="239" spans="1:24" ht="19.899999999999999" customHeight="1" x14ac:dyDescent="0.15">
      <c r="A239" s="101"/>
      <c r="B239" s="101"/>
      <c r="C239" s="115"/>
      <c r="D239" s="122">
        <v>1</v>
      </c>
      <c r="E239" s="239" t="s">
        <v>62</v>
      </c>
      <c r="F239" s="239"/>
      <c r="G239" s="239"/>
      <c r="H239" s="239"/>
      <c r="I239" s="7"/>
      <c r="J239" s="7"/>
      <c r="K239" s="7"/>
      <c r="L239" s="7"/>
      <c r="M239" s="7"/>
      <c r="N239" s="240"/>
      <c r="O239" s="240"/>
      <c r="P239" s="240"/>
      <c r="Q239" s="240"/>
      <c r="R239" s="240"/>
      <c r="S239" s="240"/>
      <c r="T239" s="240"/>
      <c r="U239" s="240"/>
      <c r="V239" s="241"/>
      <c r="W239" s="240"/>
    </row>
    <row r="240" spans="1:24" ht="19.899999999999999" customHeight="1" x14ac:dyDescent="0.15">
      <c r="A240" s="101"/>
      <c r="B240" s="101"/>
      <c r="C240" s="115"/>
      <c r="D240" s="122"/>
      <c r="E240" s="242"/>
      <c r="F240" s="242"/>
      <c r="G240" s="242"/>
      <c r="H240" s="242"/>
      <c r="I240" s="127"/>
      <c r="J240" s="243" t="s">
        <v>199</v>
      </c>
      <c r="K240" s="244"/>
      <c r="L240" s="244"/>
      <c r="M240" s="244"/>
      <c r="N240" s="244"/>
      <c r="O240" s="244"/>
      <c r="P240" s="244"/>
      <c r="Q240" s="244"/>
      <c r="R240" s="244"/>
      <c r="S240" s="244"/>
      <c r="T240" s="244"/>
      <c r="U240" s="244"/>
      <c r="V240" s="245"/>
      <c r="W240" s="244"/>
    </row>
    <row r="241" spans="1:27" ht="19.899999999999999" customHeight="1" x14ac:dyDescent="0.15">
      <c r="A241" s="101"/>
      <c r="B241" s="101"/>
      <c r="C241" s="115"/>
      <c r="D241" s="122">
        <v>2</v>
      </c>
      <c r="E241" s="246" t="s">
        <v>63</v>
      </c>
      <c r="F241" s="246"/>
      <c r="G241" s="246"/>
      <c r="H241" s="246"/>
      <c r="I241" s="7"/>
      <c r="J241" s="7"/>
      <c r="K241" s="8"/>
      <c r="L241" s="7"/>
      <c r="M241" s="7"/>
      <c r="N241" s="140"/>
      <c r="O241" s="140"/>
      <c r="P241" s="140"/>
      <c r="Q241" s="140"/>
      <c r="R241" s="140"/>
      <c r="S241" s="140"/>
      <c r="T241" s="140"/>
      <c r="U241" s="140"/>
      <c r="V241" s="126"/>
      <c r="W241" s="140"/>
    </row>
    <row r="242" spans="1:27" ht="19.899999999999999" customHeight="1" x14ac:dyDescent="0.15">
      <c r="A242" s="101"/>
      <c r="B242" s="101"/>
      <c r="C242" s="115"/>
      <c r="D242" s="122"/>
      <c r="E242" s="242"/>
      <c r="F242" s="242"/>
      <c r="G242" s="242"/>
      <c r="H242" s="242"/>
      <c r="I242" s="247"/>
      <c r="J242" s="243" t="s">
        <v>200</v>
      </c>
      <c r="K242" s="244"/>
      <c r="L242" s="244"/>
      <c r="M242" s="244"/>
      <c r="N242" s="244"/>
      <c r="O242" s="244"/>
      <c r="P242" s="244"/>
      <c r="Q242" s="244"/>
      <c r="R242" s="244"/>
      <c r="S242" s="244"/>
      <c r="T242" s="244"/>
      <c r="U242" s="244"/>
      <c r="V242" s="245"/>
      <c r="W242" s="244"/>
    </row>
    <row r="243" spans="1:27" ht="15.75" hidden="1" customHeight="1" x14ac:dyDescent="0.15">
      <c r="A243" s="101"/>
      <c r="B243" s="101"/>
      <c r="C243" s="115"/>
      <c r="D243" s="248"/>
      <c r="E243" s="248"/>
      <c r="F243" s="248"/>
      <c r="G243" s="248"/>
      <c r="H243" s="248"/>
      <c r="I243" s="248"/>
      <c r="J243" s="248"/>
      <c r="K243" s="248"/>
      <c r="L243" s="248"/>
      <c r="M243" s="248"/>
      <c r="N243" s="248"/>
      <c r="O243" s="248"/>
      <c r="P243" s="248"/>
      <c r="Q243" s="248"/>
      <c r="R243" s="248"/>
      <c r="S243" s="248"/>
      <c r="T243" s="248"/>
      <c r="U243" s="248"/>
      <c r="V243" s="249"/>
      <c r="W243" s="250"/>
    </row>
    <row r="244" spans="1:27" ht="45" customHeight="1" x14ac:dyDescent="0.15">
      <c r="A244" s="101"/>
      <c r="B244" s="101"/>
      <c r="C244" s="121"/>
      <c r="D244" s="251" t="s">
        <v>214</v>
      </c>
      <c r="E244" s="251"/>
      <c r="F244" s="251"/>
      <c r="G244" s="251"/>
      <c r="H244" s="251"/>
      <c r="I244" s="251"/>
      <c r="J244" s="251"/>
      <c r="K244" s="251"/>
      <c r="L244" s="251"/>
      <c r="M244" s="251"/>
      <c r="N244" s="251"/>
      <c r="O244" s="251"/>
      <c r="P244" s="251"/>
      <c r="Q244" s="251"/>
      <c r="R244" s="251"/>
      <c r="S244" s="251"/>
      <c r="T244" s="251"/>
      <c r="U244" s="251"/>
      <c r="V244" s="252"/>
      <c r="W244" s="117"/>
    </row>
    <row r="245" spans="1:27" ht="30" customHeight="1" x14ac:dyDescent="0.15">
      <c r="A245" s="101">
        <f>IF(OR(COUNTIF(X246:X248,"&gt;1"),X246&lt;1), 1001, 0)</f>
        <v>1001</v>
      </c>
      <c r="B245" s="445"/>
      <c r="C245" s="115"/>
      <c r="D245" s="253" t="s">
        <v>182</v>
      </c>
      <c r="E245" s="254"/>
      <c r="F245" s="254"/>
      <c r="G245" s="254"/>
      <c r="H245" s="254"/>
      <c r="I245" s="254"/>
      <c r="J245" s="254"/>
      <c r="K245" s="255" t="s">
        <v>64</v>
      </c>
      <c r="L245" s="256" t="s">
        <v>213</v>
      </c>
      <c r="M245" s="257"/>
      <c r="N245" s="258" t="s">
        <v>65</v>
      </c>
      <c r="O245" s="259"/>
      <c r="P245" s="259"/>
      <c r="Q245" s="260" t="s">
        <v>181</v>
      </c>
      <c r="R245" s="261"/>
      <c r="S245" s="262" t="str">
        <f>"登録年月日
"&amp;日付例</f>
        <v>登録年月日
例)2024/4/1、R6/4/1</v>
      </c>
      <c r="T245" s="263"/>
      <c r="U245" s="264"/>
      <c r="V245" s="148"/>
    </row>
    <row r="246" spans="1:27" ht="19.899999999999999" customHeight="1" x14ac:dyDescent="0.15">
      <c r="A246" s="117">
        <f>IF(AND(TRIM($K246)&lt;&gt;"",  OR(TRIM($Q246)="",$S246="")), 1001, 0)</f>
        <v>0</v>
      </c>
      <c r="B246" s="101"/>
      <c r="C246" s="121"/>
      <c r="D246" s="265">
        <v>3</v>
      </c>
      <c r="E246" s="266" t="s">
        <v>26</v>
      </c>
      <c r="F246" s="267" t="s">
        <v>66</v>
      </c>
      <c r="G246" s="268"/>
      <c r="H246" s="268"/>
      <c r="I246" s="268"/>
      <c r="J246" s="269"/>
      <c r="K246" s="1"/>
      <c r="L246" s="270"/>
      <c r="M246" s="271"/>
      <c r="N246" s="272" t="s">
        <v>67</v>
      </c>
      <c r="O246" s="273"/>
      <c r="P246" s="273"/>
      <c r="Q246" s="37"/>
      <c r="R246" s="75"/>
      <c r="S246" s="43"/>
      <c r="T246" s="44"/>
      <c r="U246" s="45"/>
      <c r="V246" s="120"/>
      <c r="W246" s="117"/>
      <c r="X246" s="274">
        <f>COUNTIF($K$246:$K$307,"①")</f>
        <v>0</v>
      </c>
      <c r="AA246" s="274">
        <f>SUM(A246:A248)</f>
        <v>0</v>
      </c>
    </row>
    <row r="247" spans="1:27" ht="19.899999999999999" customHeight="1" x14ac:dyDescent="0.15">
      <c r="A247" s="117">
        <f>IF(AND(TRIM($K247)&lt;&gt;"",  OR(TRIM($Q246)="",$S246="")), 1001, 0)</f>
        <v>0</v>
      </c>
      <c r="B247" s="101"/>
      <c r="C247" s="121"/>
      <c r="D247" s="275">
        <f>D246+1</f>
        <v>4</v>
      </c>
      <c r="E247" s="276"/>
      <c r="F247" s="277" t="s">
        <v>68</v>
      </c>
      <c r="G247" s="278"/>
      <c r="H247" s="278"/>
      <c r="I247" s="278"/>
      <c r="J247" s="279"/>
      <c r="K247" s="2"/>
      <c r="L247" s="280"/>
      <c r="M247" s="281"/>
      <c r="N247" s="282"/>
      <c r="O247" s="283"/>
      <c r="P247" s="283"/>
      <c r="Q247" s="39"/>
      <c r="R247" s="76"/>
      <c r="S247" s="46"/>
      <c r="T247" s="47"/>
      <c r="U247" s="48"/>
      <c r="V247" s="120"/>
      <c r="W247" s="117"/>
      <c r="X247" s="274">
        <f>COUNTIF($K$246:$K$307,"②")</f>
        <v>0</v>
      </c>
    </row>
    <row r="248" spans="1:27" ht="19.899999999999999" customHeight="1" x14ac:dyDescent="0.15">
      <c r="A248" s="117">
        <f>IF(AND(TRIM($K248)&lt;&gt;"",  OR(TRIM($Q246)="",$S246="")), 1001, 0)</f>
        <v>0</v>
      </c>
      <c r="B248" s="101"/>
      <c r="C248" s="121"/>
      <c r="D248" s="284">
        <f>D247+1</f>
        <v>5</v>
      </c>
      <c r="E248" s="285"/>
      <c r="F248" s="286" t="s">
        <v>69</v>
      </c>
      <c r="G248" s="287"/>
      <c r="H248" s="287"/>
      <c r="I248" s="287"/>
      <c r="J248" s="288"/>
      <c r="K248" s="3"/>
      <c r="L248" s="289"/>
      <c r="M248" s="290"/>
      <c r="N248" s="291"/>
      <c r="O248" s="292"/>
      <c r="P248" s="292"/>
      <c r="Q248" s="41"/>
      <c r="R248" s="77"/>
      <c r="S248" s="49"/>
      <c r="T248" s="50"/>
      <c r="U248" s="51"/>
      <c r="V248" s="120"/>
      <c r="W248" s="117"/>
      <c r="X248" s="274">
        <f>COUNTIF($K$246:$K$307,"③")</f>
        <v>0</v>
      </c>
    </row>
    <row r="249" spans="1:27" ht="19.899999999999999" customHeight="1" x14ac:dyDescent="0.15">
      <c r="A249" s="117">
        <f>IF(AND(TRIM($K249)&lt;&gt;"",  OR(TRIM($Q249)="",$S249="")), 1001, 0)</f>
        <v>0</v>
      </c>
      <c r="B249" s="101"/>
      <c r="C249" s="121"/>
      <c r="D249" s="293">
        <f t="shared" ref="D249:D312" si="3">D248+1</f>
        <v>6</v>
      </c>
      <c r="E249" s="294" t="s">
        <v>210</v>
      </c>
      <c r="F249" s="295" t="s">
        <v>145</v>
      </c>
      <c r="G249" s="296"/>
      <c r="H249" s="296"/>
      <c r="I249" s="296"/>
      <c r="J249" s="297"/>
      <c r="K249" s="4"/>
      <c r="L249" s="298"/>
      <c r="M249" s="299"/>
      <c r="N249" s="282" t="s">
        <v>70</v>
      </c>
      <c r="O249" s="283"/>
      <c r="P249" s="283"/>
      <c r="Q249" s="37"/>
      <c r="R249" s="38"/>
      <c r="S249" s="43"/>
      <c r="T249" s="44"/>
      <c r="U249" s="45"/>
      <c r="V249" s="120"/>
      <c r="W249" s="117"/>
      <c r="AA249" s="274">
        <f>SUM(A249:A263)</f>
        <v>0</v>
      </c>
    </row>
    <row r="250" spans="1:27" ht="19.899999999999999" customHeight="1" x14ac:dyDescent="0.15">
      <c r="A250" s="117">
        <f>IF(AND(TRIM($K250)&lt;&gt;"",  OR(TRIM($Q249)="",$S249="")), 1001, 0)</f>
        <v>0</v>
      </c>
      <c r="B250" s="101"/>
      <c r="C250" s="121"/>
      <c r="D250" s="275">
        <f t="shared" si="3"/>
        <v>7</v>
      </c>
      <c r="E250" s="294"/>
      <c r="F250" s="277" t="s">
        <v>93</v>
      </c>
      <c r="G250" s="278"/>
      <c r="H250" s="278"/>
      <c r="I250" s="278"/>
      <c r="J250" s="279"/>
      <c r="K250" s="2"/>
      <c r="L250" s="298"/>
      <c r="M250" s="299"/>
      <c r="N250" s="282"/>
      <c r="O250" s="283"/>
      <c r="P250" s="283"/>
      <c r="Q250" s="39"/>
      <c r="R250" s="40"/>
      <c r="S250" s="46"/>
      <c r="T250" s="47"/>
      <c r="U250" s="48"/>
      <c r="V250" s="120"/>
      <c r="W250" s="117"/>
    </row>
    <row r="251" spans="1:27" ht="19.899999999999999" customHeight="1" x14ac:dyDescent="0.15">
      <c r="A251" s="117">
        <f>IF(AND(TRIM($K251)&lt;&gt;"",  OR(TRIM($Q249)="",$S249="")), 1001, 0)</f>
        <v>0</v>
      </c>
      <c r="B251" s="101"/>
      <c r="C251" s="121"/>
      <c r="D251" s="275">
        <f t="shared" si="3"/>
        <v>8</v>
      </c>
      <c r="E251" s="294"/>
      <c r="F251" s="277" t="s">
        <v>94</v>
      </c>
      <c r="G251" s="278"/>
      <c r="H251" s="278"/>
      <c r="I251" s="278"/>
      <c r="J251" s="279"/>
      <c r="K251" s="2"/>
      <c r="L251" s="298"/>
      <c r="M251" s="299"/>
      <c r="N251" s="282"/>
      <c r="O251" s="283"/>
      <c r="P251" s="283"/>
      <c r="Q251" s="39"/>
      <c r="R251" s="40"/>
      <c r="S251" s="46"/>
      <c r="T251" s="47"/>
      <c r="U251" s="48"/>
      <c r="V251" s="120"/>
      <c r="W251" s="117"/>
    </row>
    <row r="252" spans="1:27" ht="19.899999999999999" customHeight="1" x14ac:dyDescent="0.15">
      <c r="A252" s="117">
        <f>IF(AND(TRIM($K252)&lt;&gt;"",  OR(TRIM($Q249)="",$S249="")), 1001, 0)</f>
        <v>0</v>
      </c>
      <c r="B252" s="101"/>
      <c r="C252" s="121"/>
      <c r="D252" s="275">
        <f t="shared" si="3"/>
        <v>9</v>
      </c>
      <c r="E252" s="294"/>
      <c r="F252" s="295" t="s">
        <v>19</v>
      </c>
      <c r="G252" s="296"/>
      <c r="H252" s="296"/>
      <c r="I252" s="296"/>
      <c r="J252" s="297"/>
      <c r="K252" s="2"/>
      <c r="L252" s="298"/>
      <c r="M252" s="299"/>
      <c r="N252" s="282"/>
      <c r="O252" s="283"/>
      <c r="P252" s="283"/>
      <c r="Q252" s="39"/>
      <c r="R252" s="40"/>
      <c r="S252" s="46"/>
      <c r="T252" s="47"/>
      <c r="U252" s="48"/>
      <c r="V252" s="120"/>
      <c r="W252" s="117"/>
    </row>
    <row r="253" spans="1:27" ht="19.899999999999999" customHeight="1" x14ac:dyDescent="0.15">
      <c r="A253" s="117">
        <f>IF(AND(TRIM($K253)&lt;&gt;"",  OR(TRIM($Q249)="",$S249="")), 1001, 0)</f>
        <v>0</v>
      </c>
      <c r="B253" s="101"/>
      <c r="C253" s="121"/>
      <c r="D253" s="275">
        <f t="shared" si="3"/>
        <v>10</v>
      </c>
      <c r="E253" s="294"/>
      <c r="F253" s="277" t="s">
        <v>12</v>
      </c>
      <c r="G253" s="278"/>
      <c r="H253" s="278"/>
      <c r="I253" s="278"/>
      <c r="J253" s="279"/>
      <c r="K253" s="2"/>
      <c r="L253" s="298"/>
      <c r="M253" s="299"/>
      <c r="N253" s="282"/>
      <c r="O253" s="283"/>
      <c r="P253" s="283"/>
      <c r="Q253" s="39"/>
      <c r="R253" s="40"/>
      <c r="S253" s="46"/>
      <c r="T253" s="47"/>
      <c r="U253" s="48"/>
      <c r="V253" s="120"/>
      <c r="W253" s="117"/>
    </row>
    <row r="254" spans="1:27" ht="19.899999999999999" customHeight="1" x14ac:dyDescent="0.15">
      <c r="A254" s="117">
        <f>IF(AND(TRIM($K254)&lt;&gt;"",  OR(TRIM($Q249)="",$S249="")), 1001, 0)</f>
        <v>0</v>
      </c>
      <c r="B254" s="101"/>
      <c r="C254" s="121"/>
      <c r="D254" s="275">
        <f t="shared" si="3"/>
        <v>11</v>
      </c>
      <c r="E254" s="294"/>
      <c r="F254" s="277" t="s">
        <v>13</v>
      </c>
      <c r="G254" s="278"/>
      <c r="H254" s="278"/>
      <c r="I254" s="278"/>
      <c r="J254" s="279"/>
      <c r="K254" s="2"/>
      <c r="L254" s="298"/>
      <c r="M254" s="299"/>
      <c r="N254" s="282"/>
      <c r="O254" s="283"/>
      <c r="P254" s="283"/>
      <c r="Q254" s="39"/>
      <c r="R254" s="40"/>
      <c r="S254" s="46"/>
      <c r="T254" s="47"/>
      <c r="U254" s="48"/>
      <c r="V254" s="120"/>
      <c r="W254" s="117"/>
    </row>
    <row r="255" spans="1:27" ht="19.899999999999999" customHeight="1" x14ac:dyDescent="0.15">
      <c r="A255" s="117">
        <f>IF(AND(TRIM($K255)&lt;&gt;"",  OR(TRIM($Q249)="",$S249="")), 1001, 0)</f>
        <v>0</v>
      </c>
      <c r="B255" s="101"/>
      <c r="C255" s="121"/>
      <c r="D255" s="275">
        <f t="shared" si="3"/>
        <v>12</v>
      </c>
      <c r="E255" s="294"/>
      <c r="F255" s="277" t="s">
        <v>14</v>
      </c>
      <c r="G255" s="278"/>
      <c r="H255" s="278"/>
      <c r="I255" s="278"/>
      <c r="J255" s="279"/>
      <c r="K255" s="2"/>
      <c r="L255" s="298"/>
      <c r="M255" s="299"/>
      <c r="N255" s="282"/>
      <c r="O255" s="283"/>
      <c r="P255" s="283"/>
      <c r="Q255" s="39"/>
      <c r="R255" s="40"/>
      <c r="S255" s="46"/>
      <c r="T255" s="47"/>
      <c r="U255" s="48"/>
      <c r="V255" s="120"/>
      <c r="W255" s="117"/>
    </row>
    <row r="256" spans="1:27" ht="19.899999999999999" customHeight="1" x14ac:dyDescent="0.15">
      <c r="A256" s="117">
        <f>IF(AND(TRIM($K256)&lt;&gt;"",  OR(TRIM($Q249)="",$S249="")), 1001, 0)</f>
        <v>0</v>
      </c>
      <c r="B256" s="101"/>
      <c r="C256" s="121"/>
      <c r="D256" s="275">
        <f t="shared" si="3"/>
        <v>13</v>
      </c>
      <c r="E256" s="294"/>
      <c r="F256" s="277" t="s">
        <v>71</v>
      </c>
      <c r="G256" s="278"/>
      <c r="H256" s="278"/>
      <c r="I256" s="278"/>
      <c r="J256" s="279"/>
      <c r="K256" s="2"/>
      <c r="L256" s="298"/>
      <c r="M256" s="299"/>
      <c r="N256" s="282"/>
      <c r="O256" s="283"/>
      <c r="P256" s="283"/>
      <c r="Q256" s="39"/>
      <c r="R256" s="40"/>
      <c r="S256" s="46"/>
      <c r="T256" s="47"/>
      <c r="U256" s="48"/>
      <c r="V256" s="120"/>
      <c r="W256" s="117"/>
    </row>
    <row r="257" spans="1:23" ht="19.899999999999999" customHeight="1" x14ac:dyDescent="0.15">
      <c r="A257" s="117">
        <f>IF(AND(TRIM($K257)&lt;&gt;"",  OR(TRIM($Q249)="",$S249="")), 1001, 0)</f>
        <v>0</v>
      </c>
      <c r="B257" s="101"/>
      <c r="C257" s="121"/>
      <c r="D257" s="275">
        <f t="shared" si="3"/>
        <v>14</v>
      </c>
      <c r="E257" s="294"/>
      <c r="F257" s="277" t="s">
        <v>72</v>
      </c>
      <c r="G257" s="278"/>
      <c r="H257" s="278"/>
      <c r="I257" s="278"/>
      <c r="J257" s="279"/>
      <c r="K257" s="2"/>
      <c r="L257" s="298"/>
      <c r="M257" s="299"/>
      <c r="N257" s="282"/>
      <c r="O257" s="283"/>
      <c r="P257" s="283"/>
      <c r="Q257" s="39"/>
      <c r="R257" s="40"/>
      <c r="S257" s="46"/>
      <c r="T257" s="47"/>
      <c r="U257" s="48"/>
      <c r="V257" s="120"/>
      <c r="W257" s="117"/>
    </row>
    <row r="258" spans="1:23" ht="19.899999999999999" customHeight="1" x14ac:dyDescent="0.15">
      <c r="A258" s="117">
        <f>IF(AND(TRIM($K258)&lt;&gt;"",  OR(TRIM($Q249)="",$S249="")), 1001, 0)</f>
        <v>0</v>
      </c>
      <c r="B258" s="101"/>
      <c r="C258" s="121"/>
      <c r="D258" s="275">
        <f t="shared" si="3"/>
        <v>15</v>
      </c>
      <c r="E258" s="294"/>
      <c r="F258" s="277" t="s">
        <v>112</v>
      </c>
      <c r="G258" s="278"/>
      <c r="H258" s="278"/>
      <c r="I258" s="278"/>
      <c r="J258" s="279"/>
      <c r="K258" s="2"/>
      <c r="L258" s="298"/>
      <c r="M258" s="299"/>
      <c r="N258" s="282"/>
      <c r="O258" s="283"/>
      <c r="P258" s="283"/>
      <c r="Q258" s="39"/>
      <c r="R258" s="40"/>
      <c r="S258" s="46"/>
      <c r="T258" s="47"/>
      <c r="U258" s="48"/>
      <c r="V258" s="120"/>
      <c r="W258" s="117"/>
    </row>
    <row r="259" spans="1:23" ht="19.899999999999999" customHeight="1" x14ac:dyDescent="0.15">
      <c r="A259" s="117">
        <f>IF(AND(TRIM($K259)&lt;&gt;"",  OR(TRIM($Q249)="",$S249="")), 1001, 0)</f>
        <v>0</v>
      </c>
      <c r="B259" s="101"/>
      <c r="C259" s="121"/>
      <c r="D259" s="275">
        <f t="shared" si="3"/>
        <v>16</v>
      </c>
      <c r="E259" s="294"/>
      <c r="F259" s="277" t="s">
        <v>113</v>
      </c>
      <c r="G259" s="278"/>
      <c r="H259" s="278"/>
      <c r="I259" s="278"/>
      <c r="J259" s="279"/>
      <c r="K259" s="2"/>
      <c r="L259" s="298"/>
      <c r="M259" s="299"/>
      <c r="N259" s="282"/>
      <c r="O259" s="283"/>
      <c r="P259" s="283"/>
      <c r="Q259" s="39"/>
      <c r="R259" s="40"/>
      <c r="S259" s="46"/>
      <c r="T259" s="47"/>
      <c r="U259" s="48"/>
      <c r="V259" s="120"/>
      <c r="W259" s="117"/>
    </row>
    <row r="260" spans="1:23" ht="19.899999999999999" customHeight="1" x14ac:dyDescent="0.15">
      <c r="A260" s="117">
        <f>IF(AND(TRIM($K260)&lt;&gt;"",  OR(TRIM($Q249)="",$S249="")), 1001, 0)</f>
        <v>0</v>
      </c>
      <c r="B260" s="101"/>
      <c r="C260" s="121"/>
      <c r="D260" s="275">
        <f t="shared" si="3"/>
        <v>17</v>
      </c>
      <c r="E260" s="294"/>
      <c r="F260" s="277" t="s">
        <v>114</v>
      </c>
      <c r="G260" s="278"/>
      <c r="H260" s="278"/>
      <c r="I260" s="278"/>
      <c r="J260" s="279"/>
      <c r="K260" s="2"/>
      <c r="L260" s="298"/>
      <c r="M260" s="299"/>
      <c r="N260" s="282"/>
      <c r="O260" s="283"/>
      <c r="P260" s="283"/>
      <c r="Q260" s="39"/>
      <c r="R260" s="40"/>
      <c r="S260" s="46"/>
      <c r="T260" s="47"/>
      <c r="U260" s="48"/>
      <c r="V260" s="120"/>
      <c r="W260" s="117"/>
    </row>
    <row r="261" spans="1:23" ht="19.899999999999999" customHeight="1" x14ac:dyDescent="0.15">
      <c r="A261" s="117">
        <f>IF(AND(TRIM($K261)&lt;&gt;"",  OR(TRIM($Q249)="",$S249="")), 1001, 0)</f>
        <v>0</v>
      </c>
      <c r="B261" s="101"/>
      <c r="C261" s="121"/>
      <c r="D261" s="275">
        <f t="shared" si="3"/>
        <v>18</v>
      </c>
      <c r="E261" s="294"/>
      <c r="F261" s="277" t="s">
        <v>73</v>
      </c>
      <c r="G261" s="278"/>
      <c r="H261" s="278"/>
      <c r="I261" s="278"/>
      <c r="J261" s="279"/>
      <c r="K261" s="2"/>
      <c r="L261" s="298"/>
      <c r="M261" s="299"/>
      <c r="N261" s="282"/>
      <c r="O261" s="283"/>
      <c r="P261" s="283"/>
      <c r="Q261" s="39"/>
      <c r="R261" s="40"/>
      <c r="S261" s="46"/>
      <c r="T261" s="47"/>
      <c r="U261" s="48"/>
      <c r="V261" s="120"/>
      <c r="W261" s="117"/>
    </row>
    <row r="262" spans="1:23" ht="19.899999999999999" customHeight="1" x14ac:dyDescent="0.15">
      <c r="A262" s="117">
        <f>IF(AND(TRIM($K262)&lt;&gt;"",  OR(TRIM($Q249)="",$S249="")), 1001, 0)</f>
        <v>0</v>
      </c>
      <c r="B262" s="101"/>
      <c r="C262" s="121"/>
      <c r="D262" s="275">
        <f t="shared" si="3"/>
        <v>19</v>
      </c>
      <c r="E262" s="294"/>
      <c r="F262" s="277" t="s">
        <v>74</v>
      </c>
      <c r="G262" s="278"/>
      <c r="H262" s="278"/>
      <c r="I262" s="278"/>
      <c r="J262" s="279"/>
      <c r="K262" s="2"/>
      <c r="L262" s="298"/>
      <c r="M262" s="299"/>
      <c r="N262" s="282"/>
      <c r="O262" s="283"/>
      <c r="P262" s="283"/>
      <c r="Q262" s="39"/>
      <c r="R262" s="40"/>
      <c r="S262" s="46"/>
      <c r="T262" s="47"/>
      <c r="U262" s="48"/>
      <c r="V262" s="120"/>
      <c r="W262" s="117"/>
    </row>
    <row r="263" spans="1:23" ht="19.899999999999999" customHeight="1" x14ac:dyDescent="0.15">
      <c r="A263" s="117">
        <f>IF(AND(TRIM($K263)&lt;&gt;"",  OR(TRIM($Q249)="",$S249="")), 1001, 0)</f>
        <v>0</v>
      </c>
      <c r="B263" s="101"/>
      <c r="C263" s="121"/>
      <c r="D263" s="284">
        <f t="shared" si="3"/>
        <v>20</v>
      </c>
      <c r="E263" s="300"/>
      <c r="F263" s="286" t="s">
        <v>75</v>
      </c>
      <c r="G263" s="287"/>
      <c r="H263" s="287"/>
      <c r="I263" s="287"/>
      <c r="J263" s="288"/>
      <c r="K263" s="3"/>
      <c r="L263" s="301"/>
      <c r="M263" s="302"/>
      <c r="N263" s="291"/>
      <c r="O263" s="292"/>
      <c r="P263" s="292"/>
      <c r="Q263" s="41"/>
      <c r="R263" s="42"/>
      <c r="S263" s="49"/>
      <c r="T263" s="50"/>
      <c r="U263" s="51"/>
      <c r="V263" s="120"/>
      <c r="W263" s="117"/>
    </row>
    <row r="264" spans="1:23" ht="19.899999999999999" customHeight="1" x14ac:dyDescent="0.15">
      <c r="A264" s="101">
        <f>IF(AND(TRIM($K264)="",  TRIM($L264)="○"), 1001, 0)</f>
        <v>0</v>
      </c>
      <c r="B264" s="101"/>
      <c r="C264" s="121"/>
      <c r="D264" s="265">
        <f>D263+1</f>
        <v>21</v>
      </c>
      <c r="E264" s="266" t="s">
        <v>211</v>
      </c>
      <c r="F264" s="267" t="s">
        <v>138</v>
      </c>
      <c r="G264" s="268"/>
      <c r="H264" s="268"/>
      <c r="I264" s="268"/>
      <c r="J264" s="269"/>
      <c r="K264" s="5"/>
      <c r="L264" s="20"/>
      <c r="M264" s="21"/>
      <c r="N264" s="272" t="s">
        <v>76</v>
      </c>
      <c r="O264" s="273"/>
      <c r="P264" s="303"/>
      <c r="Q264" s="304"/>
      <c r="R264" s="305"/>
      <c r="S264" s="306"/>
      <c r="T264" s="307"/>
      <c r="U264" s="308"/>
      <c r="V264" s="309"/>
      <c r="W264" s="117"/>
    </row>
    <row r="265" spans="1:23" ht="19.899999999999999" customHeight="1" x14ac:dyDescent="0.15">
      <c r="A265" s="101">
        <f>IF(AND(TRIM($K265)="",  TRIM($L265)="○"), 1001, 0)</f>
        <v>0</v>
      </c>
      <c r="B265" s="101"/>
      <c r="C265" s="121"/>
      <c r="D265" s="275">
        <f t="shared" si="3"/>
        <v>22</v>
      </c>
      <c r="E265" s="294"/>
      <c r="F265" s="277" t="s">
        <v>95</v>
      </c>
      <c r="G265" s="278"/>
      <c r="H265" s="278"/>
      <c r="I265" s="278"/>
      <c r="J265" s="279"/>
      <c r="K265" s="2"/>
      <c r="L265" s="18"/>
      <c r="M265" s="19"/>
      <c r="N265" s="282"/>
      <c r="O265" s="283"/>
      <c r="P265" s="310"/>
      <c r="Q265" s="311"/>
      <c r="R265" s="312"/>
      <c r="S265" s="313"/>
      <c r="T265" s="314"/>
      <c r="U265" s="315"/>
      <c r="V265" s="309"/>
      <c r="W265" s="117"/>
    </row>
    <row r="266" spans="1:23" ht="19.899999999999999" customHeight="1" x14ac:dyDescent="0.15">
      <c r="A266" s="101">
        <f>IF(AND(TRIM($K266)="",  TRIM($L266)="○"), 1001, 0)</f>
        <v>0</v>
      </c>
      <c r="B266" s="101"/>
      <c r="C266" s="121"/>
      <c r="D266" s="275">
        <f t="shared" si="3"/>
        <v>23</v>
      </c>
      <c r="E266" s="294"/>
      <c r="F266" s="277" t="s">
        <v>39</v>
      </c>
      <c r="G266" s="278"/>
      <c r="H266" s="278"/>
      <c r="I266" s="278"/>
      <c r="J266" s="279"/>
      <c r="K266" s="2"/>
      <c r="L266" s="18"/>
      <c r="M266" s="19"/>
      <c r="N266" s="282"/>
      <c r="O266" s="283"/>
      <c r="P266" s="310"/>
      <c r="Q266" s="316"/>
      <c r="R266" s="312"/>
      <c r="S266" s="317"/>
      <c r="T266" s="314"/>
      <c r="U266" s="315"/>
      <c r="V266" s="309"/>
      <c r="W266" s="117"/>
    </row>
    <row r="267" spans="1:23" ht="19.899999999999999" customHeight="1" x14ac:dyDescent="0.15">
      <c r="A267" s="101">
        <f>IF(AND(TRIM($K267)="",  TRIM($L267)="○"), 1001, 0)</f>
        <v>0</v>
      </c>
      <c r="B267" s="101"/>
      <c r="C267" s="121"/>
      <c r="D267" s="275">
        <f t="shared" si="3"/>
        <v>24</v>
      </c>
      <c r="E267" s="294"/>
      <c r="F267" s="277" t="s">
        <v>40</v>
      </c>
      <c r="G267" s="278"/>
      <c r="H267" s="278"/>
      <c r="I267" s="278"/>
      <c r="J267" s="279"/>
      <c r="K267" s="2"/>
      <c r="L267" s="18"/>
      <c r="M267" s="19"/>
      <c r="N267" s="282"/>
      <c r="O267" s="283"/>
      <c r="P267" s="310"/>
      <c r="Q267" s="316"/>
      <c r="R267" s="312"/>
      <c r="S267" s="317"/>
      <c r="T267" s="314"/>
      <c r="U267" s="315"/>
      <c r="V267" s="309"/>
      <c r="W267" s="117"/>
    </row>
    <row r="268" spans="1:23" ht="19.899999999999999" customHeight="1" x14ac:dyDescent="0.15">
      <c r="A268" s="101">
        <f>IF(AND(TRIM($K268)="",  TRIM($L268)="○"), 1001, 0)</f>
        <v>0</v>
      </c>
      <c r="B268" s="101"/>
      <c r="C268" s="121"/>
      <c r="D268" s="275">
        <f t="shared" si="3"/>
        <v>25</v>
      </c>
      <c r="E268" s="294"/>
      <c r="F268" s="277" t="s">
        <v>41</v>
      </c>
      <c r="G268" s="278"/>
      <c r="H268" s="278"/>
      <c r="I268" s="278"/>
      <c r="J268" s="279"/>
      <c r="K268" s="2"/>
      <c r="L268" s="18"/>
      <c r="M268" s="19"/>
      <c r="N268" s="282"/>
      <c r="O268" s="283"/>
      <c r="P268" s="310"/>
      <c r="Q268" s="316"/>
      <c r="R268" s="312"/>
      <c r="S268" s="317"/>
      <c r="T268" s="314"/>
      <c r="U268" s="315"/>
      <c r="V268" s="309"/>
      <c r="W268" s="117"/>
    </row>
    <row r="269" spans="1:23" ht="19.899999999999999" customHeight="1" x14ac:dyDescent="0.15">
      <c r="A269" s="101">
        <f>IF(AND(TRIM($K269)="",  TRIM($L269)="○"), 1001, 0)</f>
        <v>0</v>
      </c>
      <c r="B269" s="101"/>
      <c r="C269" s="121"/>
      <c r="D269" s="275">
        <f t="shared" si="3"/>
        <v>26</v>
      </c>
      <c r="E269" s="294"/>
      <c r="F269" s="277" t="s">
        <v>139</v>
      </c>
      <c r="G269" s="278"/>
      <c r="H269" s="278"/>
      <c r="I269" s="278"/>
      <c r="J269" s="279"/>
      <c r="K269" s="2"/>
      <c r="L269" s="18"/>
      <c r="M269" s="19"/>
      <c r="N269" s="282"/>
      <c r="O269" s="283"/>
      <c r="P269" s="310"/>
      <c r="Q269" s="316"/>
      <c r="R269" s="312"/>
      <c r="S269" s="317"/>
      <c r="T269" s="314"/>
      <c r="U269" s="315"/>
      <c r="V269" s="309"/>
      <c r="W269" s="117"/>
    </row>
    <row r="270" spans="1:23" ht="19.899999999999999" customHeight="1" x14ac:dyDescent="0.15">
      <c r="A270" s="101">
        <f>IF(AND(TRIM($K270)="",  TRIM($L270)="○"), 1001, 0)</f>
        <v>0</v>
      </c>
      <c r="B270" s="101"/>
      <c r="C270" s="121"/>
      <c r="D270" s="275">
        <f t="shared" si="3"/>
        <v>27</v>
      </c>
      <c r="E270" s="294"/>
      <c r="F270" s="277" t="s">
        <v>42</v>
      </c>
      <c r="G270" s="278"/>
      <c r="H270" s="278"/>
      <c r="I270" s="278"/>
      <c r="J270" s="279"/>
      <c r="K270" s="2"/>
      <c r="L270" s="18"/>
      <c r="M270" s="19"/>
      <c r="N270" s="282"/>
      <c r="O270" s="283"/>
      <c r="P270" s="310"/>
      <c r="Q270" s="316"/>
      <c r="R270" s="312"/>
      <c r="S270" s="317"/>
      <c r="T270" s="314"/>
      <c r="U270" s="315"/>
      <c r="V270" s="309"/>
      <c r="W270" s="117"/>
    </row>
    <row r="271" spans="1:23" ht="19.899999999999999" customHeight="1" x14ac:dyDescent="0.15">
      <c r="A271" s="101">
        <f>IF(AND(TRIM($K271)="",  TRIM($L271)="○"), 1001, 0)</f>
        <v>0</v>
      </c>
      <c r="B271" s="101"/>
      <c r="C271" s="121"/>
      <c r="D271" s="275">
        <f t="shared" si="3"/>
        <v>28</v>
      </c>
      <c r="E271" s="294"/>
      <c r="F271" s="277" t="s">
        <v>36</v>
      </c>
      <c r="G271" s="278"/>
      <c r="H271" s="278"/>
      <c r="I271" s="278"/>
      <c r="J271" s="279"/>
      <c r="K271" s="2"/>
      <c r="L271" s="18"/>
      <c r="M271" s="19"/>
      <c r="N271" s="282"/>
      <c r="O271" s="283"/>
      <c r="P271" s="310"/>
      <c r="Q271" s="316"/>
      <c r="R271" s="312"/>
      <c r="S271" s="317"/>
      <c r="T271" s="314"/>
      <c r="U271" s="315"/>
      <c r="V271" s="309"/>
      <c r="W271" s="117"/>
    </row>
    <row r="272" spans="1:23" ht="19.899999999999999" customHeight="1" x14ac:dyDescent="0.15">
      <c r="A272" s="101">
        <f>IF(AND(TRIM($K272)="",  TRIM($L272)="○"), 1001, 0)</f>
        <v>0</v>
      </c>
      <c r="B272" s="101"/>
      <c r="C272" s="121"/>
      <c r="D272" s="275">
        <f t="shared" si="3"/>
        <v>29</v>
      </c>
      <c r="E272" s="294"/>
      <c r="F272" s="277" t="s">
        <v>37</v>
      </c>
      <c r="G272" s="278"/>
      <c r="H272" s="278"/>
      <c r="I272" s="278"/>
      <c r="J272" s="279"/>
      <c r="K272" s="2"/>
      <c r="L272" s="18"/>
      <c r="M272" s="19"/>
      <c r="N272" s="282"/>
      <c r="O272" s="283"/>
      <c r="P272" s="310"/>
      <c r="Q272" s="316"/>
      <c r="R272" s="312"/>
      <c r="S272" s="317"/>
      <c r="T272" s="314"/>
      <c r="U272" s="315"/>
      <c r="V272" s="309"/>
      <c r="W272" s="117"/>
    </row>
    <row r="273" spans="1:23" ht="19.899999999999999" customHeight="1" x14ac:dyDescent="0.15">
      <c r="A273" s="101">
        <f>IF(AND(TRIM($K273)="",  TRIM($L273)="○"), 1001, 0)</f>
        <v>0</v>
      </c>
      <c r="B273" s="101"/>
      <c r="C273" s="121"/>
      <c r="D273" s="275">
        <f t="shared" si="3"/>
        <v>30</v>
      </c>
      <c r="E273" s="294"/>
      <c r="F273" s="277" t="s">
        <v>38</v>
      </c>
      <c r="G273" s="278"/>
      <c r="H273" s="278"/>
      <c r="I273" s="278"/>
      <c r="J273" s="279"/>
      <c r="K273" s="2"/>
      <c r="L273" s="18"/>
      <c r="M273" s="19"/>
      <c r="N273" s="282"/>
      <c r="O273" s="283"/>
      <c r="P273" s="310"/>
      <c r="Q273" s="316"/>
      <c r="R273" s="312"/>
      <c r="S273" s="317"/>
      <c r="T273" s="314"/>
      <c r="U273" s="315"/>
      <c r="V273" s="309"/>
      <c r="W273" s="117"/>
    </row>
    <row r="274" spans="1:23" ht="19.899999999999999" customHeight="1" x14ac:dyDescent="0.15">
      <c r="A274" s="101">
        <f>IF(AND(TRIM($K274)="",  TRIM($L274)="○"), 1001, 0)</f>
        <v>0</v>
      </c>
      <c r="B274" s="101"/>
      <c r="C274" s="121"/>
      <c r="D274" s="275">
        <f t="shared" si="3"/>
        <v>31</v>
      </c>
      <c r="E274" s="294"/>
      <c r="F274" s="277" t="s">
        <v>96</v>
      </c>
      <c r="G274" s="278"/>
      <c r="H274" s="278"/>
      <c r="I274" s="278"/>
      <c r="J274" s="279"/>
      <c r="K274" s="2"/>
      <c r="L274" s="18"/>
      <c r="M274" s="19"/>
      <c r="N274" s="282"/>
      <c r="O274" s="283"/>
      <c r="P274" s="310"/>
      <c r="Q274" s="316"/>
      <c r="R274" s="312"/>
      <c r="S274" s="317"/>
      <c r="T274" s="314"/>
      <c r="U274" s="315"/>
      <c r="V274" s="309"/>
      <c r="W274" s="117"/>
    </row>
    <row r="275" spans="1:23" ht="19.899999999999999" customHeight="1" x14ac:dyDescent="0.15">
      <c r="A275" s="101">
        <f>IF(AND(TRIM($K275)="",  TRIM($L275)="○"), 1001, 0)</f>
        <v>0</v>
      </c>
      <c r="B275" s="101"/>
      <c r="C275" s="121"/>
      <c r="D275" s="275">
        <f t="shared" si="3"/>
        <v>32</v>
      </c>
      <c r="E275" s="294"/>
      <c r="F275" s="277" t="s">
        <v>97</v>
      </c>
      <c r="G275" s="278"/>
      <c r="H275" s="278"/>
      <c r="I275" s="278"/>
      <c r="J275" s="279"/>
      <c r="K275" s="2"/>
      <c r="L275" s="18"/>
      <c r="M275" s="19"/>
      <c r="N275" s="282"/>
      <c r="O275" s="283"/>
      <c r="P275" s="310"/>
      <c r="Q275" s="316"/>
      <c r="R275" s="312"/>
      <c r="S275" s="317"/>
      <c r="T275" s="314"/>
      <c r="U275" s="315"/>
      <c r="V275" s="309"/>
      <c r="W275" s="117"/>
    </row>
    <row r="276" spans="1:23" ht="19.899999999999999" customHeight="1" x14ac:dyDescent="0.15">
      <c r="A276" s="101">
        <f>IF(AND(TRIM($K276)="",  TRIM($L276)="○"), 1001, 0)</f>
        <v>0</v>
      </c>
      <c r="B276" s="101"/>
      <c r="C276" s="121"/>
      <c r="D276" s="275">
        <f t="shared" si="3"/>
        <v>33</v>
      </c>
      <c r="E276" s="294"/>
      <c r="F276" s="277" t="s">
        <v>98</v>
      </c>
      <c r="G276" s="278"/>
      <c r="H276" s="278"/>
      <c r="I276" s="278"/>
      <c r="J276" s="279"/>
      <c r="K276" s="2"/>
      <c r="L276" s="18"/>
      <c r="M276" s="19"/>
      <c r="N276" s="282"/>
      <c r="O276" s="283"/>
      <c r="P276" s="310"/>
      <c r="Q276" s="316"/>
      <c r="R276" s="312"/>
      <c r="S276" s="317"/>
      <c r="T276" s="314"/>
      <c r="U276" s="315"/>
      <c r="V276" s="309"/>
      <c r="W276" s="117"/>
    </row>
    <row r="277" spans="1:23" ht="19.899999999999999" customHeight="1" x14ac:dyDescent="0.15">
      <c r="A277" s="101">
        <f>IF(AND(TRIM($K277)="",  TRIM($L277)="○"), 1001, 0)</f>
        <v>0</v>
      </c>
      <c r="B277" s="101"/>
      <c r="C277" s="121"/>
      <c r="D277" s="275">
        <f t="shared" si="3"/>
        <v>34</v>
      </c>
      <c r="E277" s="294"/>
      <c r="F277" s="277" t="s">
        <v>35</v>
      </c>
      <c r="G277" s="278"/>
      <c r="H277" s="278"/>
      <c r="I277" s="278"/>
      <c r="J277" s="279"/>
      <c r="K277" s="2"/>
      <c r="L277" s="18"/>
      <c r="M277" s="19"/>
      <c r="N277" s="282"/>
      <c r="O277" s="283"/>
      <c r="P277" s="310"/>
      <c r="Q277" s="316"/>
      <c r="R277" s="312"/>
      <c r="S277" s="317"/>
      <c r="T277" s="314"/>
      <c r="U277" s="315"/>
      <c r="V277" s="309"/>
      <c r="W277" s="117"/>
    </row>
    <row r="278" spans="1:23" ht="19.899999999999999" customHeight="1" x14ac:dyDescent="0.15">
      <c r="A278" s="101">
        <f>IF(AND(TRIM($K278)="",  TRIM($L278)="○"), 1001, 0)</f>
        <v>0</v>
      </c>
      <c r="B278" s="101"/>
      <c r="C278" s="121"/>
      <c r="D278" s="275">
        <f t="shared" si="3"/>
        <v>35</v>
      </c>
      <c r="E278" s="294"/>
      <c r="F278" s="277" t="s">
        <v>99</v>
      </c>
      <c r="G278" s="278"/>
      <c r="H278" s="278"/>
      <c r="I278" s="278"/>
      <c r="J278" s="279"/>
      <c r="K278" s="2"/>
      <c r="L278" s="18"/>
      <c r="M278" s="19"/>
      <c r="N278" s="282"/>
      <c r="O278" s="283"/>
      <c r="P278" s="310"/>
      <c r="Q278" s="316"/>
      <c r="R278" s="312"/>
      <c r="S278" s="317"/>
      <c r="T278" s="314"/>
      <c r="U278" s="315"/>
      <c r="V278" s="309"/>
      <c r="W278" s="117"/>
    </row>
    <row r="279" spans="1:23" ht="19.899999999999999" customHeight="1" x14ac:dyDescent="0.15">
      <c r="A279" s="101">
        <f>IF(AND(TRIM($K279)="",  TRIM($L279)="○"), 1001, 0)</f>
        <v>0</v>
      </c>
      <c r="B279" s="101"/>
      <c r="C279" s="121"/>
      <c r="D279" s="275">
        <f t="shared" si="3"/>
        <v>36</v>
      </c>
      <c r="E279" s="294"/>
      <c r="F279" s="277" t="s">
        <v>140</v>
      </c>
      <c r="G279" s="278"/>
      <c r="H279" s="278"/>
      <c r="I279" s="278"/>
      <c r="J279" s="279"/>
      <c r="K279" s="2"/>
      <c r="L279" s="18"/>
      <c r="M279" s="19"/>
      <c r="N279" s="282"/>
      <c r="O279" s="283"/>
      <c r="P279" s="310"/>
      <c r="Q279" s="316"/>
      <c r="R279" s="312"/>
      <c r="S279" s="317"/>
      <c r="T279" s="314"/>
      <c r="U279" s="315"/>
      <c r="V279" s="309"/>
      <c r="W279" s="117"/>
    </row>
    <row r="280" spans="1:23" ht="19.899999999999999" customHeight="1" x14ac:dyDescent="0.15">
      <c r="A280" s="101">
        <f>IF(AND(TRIM($K280)="",  TRIM($L280)="○"), 1001, 0)</f>
        <v>0</v>
      </c>
      <c r="B280" s="101"/>
      <c r="C280" s="121"/>
      <c r="D280" s="275">
        <f t="shared" si="3"/>
        <v>37</v>
      </c>
      <c r="E280" s="294"/>
      <c r="F280" s="277" t="s">
        <v>100</v>
      </c>
      <c r="G280" s="278"/>
      <c r="H280" s="278"/>
      <c r="I280" s="278"/>
      <c r="J280" s="279"/>
      <c r="K280" s="2"/>
      <c r="L280" s="18"/>
      <c r="M280" s="19"/>
      <c r="N280" s="282"/>
      <c r="O280" s="283"/>
      <c r="P280" s="310"/>
      <c r="Q280" s="316"/>
      <c r="R280" s="312"/>
      <c r="S280" s="317"/>
      <c r="T280" s="314"/>
      <c r="U280" s="315"/>
      <c r="V280" s="309"/>
      <c r="W280" s="117"/>
    </row>
    <row r="281" spans="1:23" ht="19.899999999999999" customHeight="1" x14ac:dyDescent="0.15">
      <c r="A281" s="101">
        <f>IF(AND(TRIM($K281)="",  TRIM($L281)="○"), 1001, 0)</f>
        <v>0</v>
      </c>
      <c r="B281" s="101"/>
      <c r="C281" s="121"/>
      <c r="D281" s="275">
        <f t="shared" si="3"/>
        <v>38</v>
      </c>
      <c r="E281" s="294"/>
      <c r="F281" s="277" t="s">
        <v>101</v>
      </c>
      <c r="G281" s="278"/>
      <c r="H281" s="278"/>
      <c r="I281" s="278"/>
      <c r="J281" s="279"/>
      <c r="K281" s="2"/>
      <c r="L281" s="18"/>
      <c r="M281" s="19"/>
      <c r="N281" s="282"/>
      <c r="O281" s="283"/>
      <c r="P281" s="310"/>
      <c r="Q281" s="316"/>
      <c r="R281" s="312"/>
      <c r="S281" s="317"/>
      <c r="T281" s="314"/>
      <c r="U281" s="315"/>
      <c r="V281" s="309"/>
      <c r="W281" s="117"/>
    </row>
    <row r="282" spans="1:23" ht="19.899999999999999" customHeight="1" x14ac:dyDescent="0.15">
      <c r="A282" s="101">
        <f>IF(AND(TRIM($K282)="",  TRIM($L282)="○"), 1001, 0)</f>
        <v>0</v>
      </c>
      <c r="B282" s="101"/>
      <c r="C282" s="121"/>
      <c r="D282" s="275">
        <f t="shared" si="3"/>
        <v>39</v>
      </c>
      <c r="E282" s="294"/>
      <c r="F282" s="277" t="s">
        <v>102</v>
      </c>
      <c r="G282" s="278"/>
      <c r="H282" s="278"/>
      <c r="I282" s="278"/>
      <c r="J282" s="279"/>
      <c r="K282" s="2"/>
      <c r="L282" s="18"/>
      <c r="M282" s="19"/>
      <c r="N282" s="282"/>
      <c r="O282" s="283"/>
      <c r="P282" s="310"/>
      <c r="Q282" s="316"/>
      <c r="R282" s="312"/>
      <c r="S282" s="317"/>
      <c r="T282" s="314"/>
      <c r="U282" s="315"/>
      <c r="V282" s="309"/>
      <c r="W282" s="117"/>
    </row>
    <row r="283" spans="1:23" ht="19.899999999999999" customHeight="1" x14ac:dyDescent="0.15">
      <c r="A283" s="101">
        <f>IF(AND(TRIM($K283)="",  TRIM($L283)="○"), 1001, 0)</f>
        <v>0</v>
      </c>
      <c r="B283" s="101"/>
      <c r="C283" s="121"/>
      <c r="D283" s="275">
        <f t="shared" si="3"/>
        <v>40</v>
      </c>
      <c r="E283" s="294"/>
      <c r="F283" s="277" t="s">
        <v>141</v>
      </c>
      <c r="G283" s="278"/>
      <c r="H283" s="278"/>
      <c r="I283" s="278"/>
      <c r="J283" s="279"/>
      <c r="K283" s="2"/>
      <c r="L283" s="18"/>
      <c r="M283" s="19"/>
      <c r="N283" s="282"/>
      <c r="O283" s="283"/>
      <c r="P283" s="310"/>
      <c r="Q283" s="316"/>
      <c r="R283" s="312"/>
      <c r="S283" s="317"/>
      <c r="T283" s="314"/>
      <c r="U283" s="315"/>
      <c r="V283" s="309"/>
      <c r="W283" s="117"/>
    </row>
    <row r="284" spans="1:23" ht="19.899999999999999" customHeight="1" x14ac:dyDescent="0.15">
      <c r="A284" s="101">
        <f>IF(AND(TRIM($K284)="",  TRIM($L284)="○"), 1001, 0)</f>
        <v>0</v>
      </c>
      <c r="B284" s="101"/>
      <c r="C284" s="121"/>
      <c r="D284" s="275">
        <f t="shared" si="3"/>
        <v>41</v>
      </c>
      <c r="E284" s="294"/>
      <c r="F284" s="277" t="s">
        <v>18</v>
      </c>
      <c r="G284" s="278"/>
      <c r="H284" s="278"/>
      <c r="I284" s="278"/>
      <c r="J284" s="279"/>
      <c r="K284" s="2"/>
      <c r="L284" s="18"/>
      <c r="M284" s="19"/>
      <c r="N284" s="318"/>
      <c r="O284" s="319"/>
      <c r="P284" s="320"/>
      <c r="Q284" s="321"/>
      <c r="R284" s="322"/>
      <c r="S284" s="323"/>
      <c r="T284" s="324"/>
      <c r="U284" s="325"/>
      <c r="V284" s="309"/>
      <c r="W284" s="117"/>
    </row>
    <row r="285" spans="1:23" ht="19.899999999999999" customHeight="1" x14ac:dyDescent="0.15">
      <c r="A285" s="101"/>
      <c r="B285" s="101"/>
      <c r="C285" s="121"/>
      <c r="D285" s="275">
        <f t="shared" si="3"/>
        <v>42</v>
      </c>
      <c r="E285" s="294"/>
      <c r="F285" s="277" t="s">
        <v>15</v>
      </c>
      <c r="G285" s="278"/>
      <c r="H285" s="278"/>
      <c r="I285" s="278"/>
      <c r="J285" s="279"/>
      <c r="K285" s="2"/>
      <c r="L285" s="326"/>
      <c r="M285" s="327"/>
      <c r="N285" s="328"/>
      <c r="O285" s="329"/>
      <c r="P285" s="330"/>
      <c r="Q285" s="331"/>
      <c r="R285" s="332"/>
      <c r="S285" s="333"/>
      <c r="T285" s="333"/>
      <c r="U285" s="334"/>
      <c r="V285" s="309"/>
      <c r="W285" s="117"/>
    </row>
    <row r="286" spans="1:23" ht="19.899999999999999" customHeight="1" x14ac:dyDescent="0.15">
      <c r="A286" s="101">
        <f>IF(AND(TRIM($K$286)="",  TRIM($L286)="○"), 1001, 0)</f>
        <v>0</v>
      </c>
      <c r="B286" s="101"/>
      <c r="C286" s="121"/>
      <c r="D286" s="275">
        <f t="shared" si="3"/>
        <v>43</v>
      </c>
      <c r="E286" s="294"/>
      <c r="F286" s="335" t="s">
        <v>77</v>
      </c>
      <c r="G286" s="336"/>
      <c r="H286" s="336"/>
      <c r="I286" s="336"/>
      <c r="J286" s="337"/>
      <c r="K286" s="56"/>
      <c r="L286" s="18"/>
      <c r="M286" s="19"/>
      <c r="N286" s="338" t="s">
        <v>194</v>
      </c>
      <c r="O286" s="339"/>
      <c r="P286" s="340"/>
      <c r="Q286" s="341"/>
      <c r="R286" s="332"/>
      <c r="S286" s="342"/>
      <c r="T286" s="333"/>
      <c r="U286" s="334"/>
      <c r="V286" s="309"/>
      <c r="W286" s="117"/>
    </row>
    <row r="287" spans="1:23" ht="19.899999999999999" customHeight="1" x14ac:dyDescent="0.15">
      <c r="A287" s="101">
        <f>IF(AND(TRIM($K$286)="",  TRIM($L287)="○"), 1001, 0)</f>
        <v>0</v>
      </c>
      <c r="B287" s="101"/>
      <c r="C287" s="121"/>
      <c r="D287" s="275">
        <f>D286+1</f>
        <v>44</v>
      </c>
      <c r="E287" s="294"/>
      <c r="F287" s="343"/>
      <c r="G287" s="344"/>
      <c r="H287" s="344"/>
      <c r="I287" s="344"/>
      <c r="J287" s="345"/>
      <c r="K287" s="73"/>
      <c r="L287" s="18"/>
      <c r="M287" s="19"/>
      <c r="N287" s="338" t="s">
        <v>178</v>
      </c>
      <c r="O287" s="339"/>
      <c r="P287" s="340"/>
      <c r="Q287" s="346"/>
      <c r="R287" s="347"/>
      <c r="S287" s="346"/>
      <c r="T287" s="348"/>
      <c r="U287" s="349"/>
      <c r="V287" s="309"/>
      <c r="W287" s="117"/>
    </row>
    <row r="288" spans="1:23" ht="19.899999999999999" customHeight="1" x14ac:dyDescent="0.15">
      <c r="A288" s="101">
        <f>IF(AND(TRIM($K$286)="",  TRIM($L288)="○"), 1001, 0)</f>
        <v>0</v>
      </c>
      <c r="B288" s="101"/>
      <c r="C288" s="121"/>
      <c r="D288" s="275">
        <f t="shared" si="3"/>
        <v>45</v>
      </c>
      <c r="E288" s="294"/>
      <c r="F288" s="343"/>
      <c r="G288" s="344"/>
      <c r="H288" s="344"/>
      <c r="I288" s="344"/>
      <c r="J288" s="345"/>
      <c r="K288" s="73"/>
      <c r="L288" s="18"/>
      <c r="M288" s="19"/>
      <c r="N288" s="338" t="s">
        <v>179</v>
      </c>
      <c r="O288" s="339"/>
      <c r="P288" s="340"/>
      <c r="Q288" s="346"/>
      <c r="R288" s="347"/>
      <c r="S288" s="346"/>
      <c r="T288" s="348"/>
      <c r="U288" s="349"/>
      <c r="V288" s="309"/>
      <c r="W288" s="117"/>
    </row>
    <row r="289" spans="1:23" ht="19.899999999999999" customHeight="1" x14ac:dyDescent="0.15">
      <c r="A289" s="101">
        <f>IF(AND(TRIM($K$286)="",  TRIM($L289)="○"), 1001, 0)</f>
        <v>0</v>
      </c>
      <c r="B289" s="101"/>
      <c r="C289" s="121"/>
      <c r="D289" s="275">
        <f t="shared" si="3"/>
        <v>46</v>
      </c>
      <c r="E289" s="294"/>
      <c r="F289" s="350"/>
      <c r="G289" s="351"/>
      <c r="H289" s="351"/>
      <c r="I289" s="351"/>
      <c r="J289" s="352"/>
      <c r="K289" s="74"/>
      <c r="L289" s="18"/>
      <c r="M289" s="19"/>
      <c r="N289" s="338" t="s">
        <v>195</v>
      </c>
      <c r="O289" s="339"/>
      <c r="P289" s="340"/>
      <c r="Q289" s="353"/>
      <c r="R289" s="354"/>
      <c r="S289" s="353"/>
      <c r="T289" s="355"/>
      <c r="U289" s="356"/>
      <c r="V289" s="309"/>
      <c r="W289" s="117"/>
    </row>
    <row r="290" spans="1:23" ht="19.899999999999999" customHeight="1" x14ac:dyDescent="0.15">
      <c r="A290" s="101"/>
      <c r="B290" s="101"/>
      <c r="C290" s="121"/>
      <c r="D290" s="275">
        <f t="shared" si="3"/>
        <v>47</v>
      </c>
      <c r="E290" s="294"/>
      <c r="F290" s="277" t="s">
        <v>16</v>
      </c>
      <c r="G290" s="278"/>
      <c r="H290" s="278"/>
      <c r="I290" s="278"/>
      <c r="J290" s="279"/>
      <c r="K290" s="2"/>
      <c r="L290" s="357"/>
      <c r="M290" s="358"/>
      <c r="N290" s="359"/>
      <c r="O290" s="359"/>
      <c r="P290" s="360"/>
      <c r="Q290" s="331"/>
      <c r="R290" s="332"/>
      <c r="S290" s="333"/>
      <c r="T290" s="333"/>
      <c r="U290" s="334"/>
      <c r="V290" s="309"/>
      <c r="W290" s="117"/>
    </row>
    <row r="291" spans="1:23" ht="19.899999999999999" customHeight="1" x14ac:dyDescent="0.15">
      <c r="A291" s="101"/>
      <c r="B291" s="101"/>
      <c r="C291" s="121"/>
      <c r="D291" s="275">
        <f t="shared" si="3"/>
        <v>48</v>
      </c>
      <c r="E291" s="294"/>
      <c r="F291" s="361" t="s">
        <v>78</v>
      </c>
      <c r="G291" s="362"/>
      <c r="H291" s="362"/>
      <c r="I291" s="362"/>
      <c r="J291" s="363"/>
      <c r="K291" s="2"/>
      <c r="L291" s="364"/>
      <c r="M291" s="360"/>
      <c r="N291" s="359"/>
      <c r="O291" s="359"/>
      <c r="P291" s="360"/>
      <c r="Q291" s="346"/>
      <c r="R291" s="347"/>
      <c r="S291" s="348"/>
      <c r="T291" s="348"/>
      <c r="U291" s="349"/>
      <c r="V291" s="309"/>
      <c r="W291" s="117"/>
    </row>
    <row r="292" spans="1:23" ht="19.899999999999999" customHeight="1" x14ac:dyDescent="0.15">
      <c r="A292" s="101"/>
      <c r="B292" s="101"/>
      <c r="C292" s="121"/>
      <c r="D292" s="275">
        <f t="shared" si="3"/>
        <v>49</v>
      </c>
      <c r="E292" s="294"/>
      <c r="F292" s="361" t="s">
        <v>79</v>
      </c>
      <c r="G292" s="362"/>
      <c r="H292" s="362"/>
      <c r="I292" s="362"/>
      <c r="J292" s="363"/>
      <c r="K292" s="2"/>
      <c r="L292" s="364"/>
      <c r="M292" s="360"/>
      <c r="N292" s="359"/>
      <c r="O292" s="359"/>
      <c r="P292" s="360"/>
      <c r="Q292" s="346"/>
      <c r="R292" s="347"/>
      <c r="S292" s="348"/>
      <c r="T292" s="348"/>
      <c r="U292" s="349"/>
      <c r="V292" s="309"/>
      <c r="W292" s="117"/>
    </row>
    <row r="293" spans="1:23" ht="19.899999999999999" customHeight="1" x14ac:dyDescent="0.15">
      <c r="A293" s="101"/>
      <c r="B293" s="101"/>
      <c r="C293" s="121"/>
      <c r="D293" s="275">
        <f t="shared" si="3"/>
        <v>50</v>
      </c>
      <c r="E293" s="294"/>
      <c r="F293" s="361" t="s">
        <v>80</v>
      </c>
      <c r="G293" s="362"/>
      <c r="H293" s="362"/>
      <c r="I293" s="362"/>
      <c r="J293" s="363"/>
      <c r="K293" s="2"/>
      <c r="L293" s="364"/>
      <c r="M293" s="360"/>
      <c r="N293" s="359"/>
      <c r="O293" s="359"/>
      <c r="P293" s="360"/>
      <c r="Q293" s="365"/>
      <c r="R293" s="347"/>
      <c r="S293" s="366"/>
      <c r="T293" s="348"/>
      <c r="U293" s="349"/>
      <c r="V293" s="309"/>
      <c r="W293" s="117"/>
    </row>
    <row r="294" spans="1:23" ht="19.899999999999999" customHeight="1" x14ac:dyDescent="0.15">
      <c r="A294" s="101"/>
      <c r="B294" s="101"/>
      <c r="C294" s="121"/>
      <c r="D294" s="275">
        <f t="shared" si="3"/>
        <v>51</v>
      </c>
      <c r="E294" s="294"/>
      <c r="F294" s="361" t="s">
        <v>81</v>
      </c>
      <c r="G294" s="362"/>
      <c r="H294" s="362"/>
      <c r="I294" s="362"/>
      <c r="J294" s="363"/>
      <c r="K294" s="2"/>
      <c r="L294" s="364"/>
      <c r="M294" s="360"/>
      <c r="N294" s="359"/>
      <c r="O294" s="359"/>
      <c r="P294" s="360"/>
      <c r="Q294" s="365"/>
      <c r="R294" s="347"/>
      <c r="S294" s="366"/>
      <c r="T294" s="348"/>
      <c r="U294" s="349"/>
      <c r="V294" s="309"/>
      <c r="W294" s="117"/>
    </row>
    <row r="295" spans="1:23" ht="19.899999999999999" customHeight="1" x14ac:dyDescent="0.15">
      <c r="A295" s="101"/>
      <c r="B295" s="101"/>
      <c r="C295" s="121"/>
      <c r="D295" s="275">
        <f t="shared" si="3"/>
        <v>52</v>
      </c>
      <c r="E295" s="294"/>
      <c r="F295" s="361" t="s">
        <v>82</v>
      </c>
      <c r="G295" s="362"/>
      <c r="H295" s="362"/>
      <c r="I295" s="362"/>
      <c r="J295" s="363"/>
      <c r="K295" s="2"/>
      <c r="L295" s="364"/>
      <c r="M295" s="360"/>
      <c r="N295" s="359"/>
      <c r="O295" s="359"/>
      <c r="P295" s="360"/>
      <c r="Q295" s="346"/>
      <c r="R295" s="347"/>
      <c r="S295" s="348"/>
      <c r="T295" s="348"/>
      <c r="U295" s="349"/>
      <c r="V295" s="309"/>
      <c r="W295" s="117"/>
    </row>
    <row r="296" spans="1:23" ht="19.899999999999999" customHeight="1" x14ac:dyDescent="0.15">
      <c r="A296" s="101"/>
      <c r="B296" s="101"/>
      <c r="C296" s="121"/>
      <c r="D296" s="284">
        <f t="shared" si="3"/>
        <v>53</v>
      </c>
      <c r="E296" s="300"/>
      <c r="F296" s="286" t="s">
        <v>17</v>
      </c>
      <c r="G296" s="287"/>
      <c r="H296" s="287"/>
      <c r="I296" s="287"/>
      <c r="J296" s="288"/>
      <c r="K296" s="3"/>
      <c r="L296" s="367"/>
      <c r="M296" s="368"/>
      <c r="N296" s="369"/>
      <c r="O296" s="369"/>
      <c r="P296" s="368"/>
      <c r="Q296" s="370"/>
      <c r="R296" s="371"/>
      <c r="S296" s="372"/>
      <c r="T296" s="372"/>
      <c r="U296" s="373"/>
      <c r="V296" s="309"/>
      <c r="W296" s="117"/>
    </row>
    <row r="297" spans="1:23" ht="19.899999999999999" customHeight="1" x14ac:dyDescent="0.15">
      <c r="A297" s="101">
        <f>IF(AND(TRIM($K297)="",  TRIM($L297)="○"), 1001, 0)</f>
        <v>0</v>
      </c>
      <c r="B297" s="101"/>
      <c r="C297" s="121"/>
      <c r="D297" s="374">
        <f t="shared" si="3"/>
        <v>54</v>
      </c>
      <c r="E297" s="375" t="s">
        <v>103</v>
      </c>
      <c r="F297" s="376"/>
      <c r="G297" s="376"/>
      <c r="H297" s="376"/>
      <c r="I297" s="376"/>
      <c r="J297" s="377"/>
      <c r="K297" s="6"/>
      <c r="L297" s="61"/>
      <c r="M297" s="62"/>
      <c r="N297" s="378" t="s">
        <v>83</v>
      </c>
      <c r="O297" s="379"/>
      <c r="P297" s="379"/>
      <c r="Q297" s="380"/>
      <c r="R297" s="381"/>
      <c r="S297" s="382"/>
      <c r="T297" s="383"/>
      <c r="U297" s="383"/>
      <c r="V297" s="309"/>
      <c r="W297" s="117"/>
    </row>
    <row r="298" spans="1:23" ht="19.899999999999999" customHeight="1" x14ac:dyDescent="0.15">
      <c r="A298" s="101">
        <f>IF(AND(TRIM($K298)="",  TRIM($L298)="○"), 1001, 0)</f>
        <v>0</v>
      </c>
      <c r="B298" s="101"/>
      <c r="C298" s="115"/>
      <c r="D298" s="293">
        <f t="shared" si="3"/>
        <v>55</v>
      </c>
      <c r="E298" s="384" t="s">
        <v>212</v>
      </c>
      <c r="F298" s="295" t="s">
        <v>104</v>
      </c>
      <c r="G298" s="296"/>
      <c r="H298" s="296"/>
      <c r="I298" s="296"/>
      <c r="J298" s="297"/>
      <c r="K298" s="4"/>
      <c r="L298" s="20"/>
      <c r="M298" s="21"/>
      <c r="N298" s="385" t="s">
        <v>84</v>
      </c>
      <c r="O298" s="386"/>
      <c r="P298" s="386"/>
      <c r="Q298" s="387"/>
      <c r="R298" s="388"/>
      <c r="S298" s="313"/>
      <c r="T298" s="389"/>
      <c r="U298" s="390"/>
      <c r="V298" s="148"/>
    </row>
    <row r="299" spans="1:23" ht="19.899999999999999" customHeight="1" x14ac:dyDescent="0.15">
      <c r="A299" s="101">
        <f>IF(AND(TRIM($K299)="",  TRIM($L299)="○"), 1001, 0)</f>
        <v>0</v>
      </c>
      <c r="B299" s="101"/>
      <c r="C299" s="121"/>
      <c r="D299" s="275">
        <f t="shared" si="3"/>
        <v>56</v>
      </c>
      <c r="E299" s="384"/>
      <c r="F299" s="277" t="s">
        <v>105</v>
      </c>
      <c r="G299" s="278"/>
      <c r="H299" s="278"/>
      <c r="I299" s="278"/>
      <c r="J299" s="279"/>
      <c r="K299" s="2"/>
      <c r="L299" s="18"/>
      <c r="M299" s="19"/>
      <c r="N299" s="385"/>
      <c r="O299" s="386"/>
      <c r="P299" s="386"/>
      <c r="Q299" s="387"/>
      <c r="R299" s="388"/>
      <c r="S299" s="313"/>
      <c r="T299" s="389"/>
      <c r="U299" s="390"/>
      <c r="V299" s="120"/>
      <c r="W299" s="117"/>
    </row>
    <row r="300" spans="1:23" ht="19.899999999999999" customHeight="1" x14ac:dyDescent="0.15">
      <c r="A300" s="101">
        <f>IF(AND(TRIM($K300)="",  TRIM($L300)="○"), 1001, 0)</f>
        <v>0</v>
      </c>
      <c r="B300" s="101"/>
      <c r="C300" s="121"/>
      <c r="D300" s="275">
        <f t="shared" si="3"/>
        <v>57</v>
      </c>
      <c r="E300" s="384"/>
      <c r="F300" s="277" t="s">
        <v>106</v>
      </c>
      <c r="G300" s="278"/>
      <c r="H300" s="278"/>
      <c r="I300" s="278"/>
      <c r="J300" s="279"/>
      <c r="K300" s="2"/>
      <c r="L300" s="18"/>
      <c r="M300" s="19"/>
      <c r="N300" s="385"/>
      <c r="O300" s="386"/>
      <c r="P300" s="386"/>
      <c r="Q300" s="387"/>
      <c r="R300" s="388"/>
      <c r="S300" s="313"/>
      <c r="T300" s="389"/>
      <c r="U300" s="390"/>
      <c r="V300" s="120"/>
      <c r="W300" s="117"/>
    </row>
    <row r="301" spans="1:23" ht="19.899999999999999" customHeight="1" x14ac:dyDescent="0.15">
      <c r="A301" s="101">
        <f>IF(AND(TRIM($K301)="",  TRIM($L301)="○"), 1001, 0)</f>
        <v>0</v>
      </c>
      <c r="B301" s="101"/>
      <c r="C301" s="121"/>
      <c r="D301" s="275">
        <f t="shared" si="3"/>
        <v>58</v>
      </c>
      <c r="E301" s="384"/>
      <c r="F301" s="277" t="s">
        <v>107</v>
      </c>
      <c r="G301" s="278"/>
      <c r="H301" s="278"/>
      <c r="I301" s="278"/>
      <c r="J301" s="279"/>
      <c r="K301" s="2"/>
      <c r="L301" s="18"/>
      <c r="M301" s="19"/>
      <c r="N301" s="391"/>
      <c r="O301" s="386"/>
      <c r="P301" s="386"/>
      <c r="Q301" s="387"/>
      <c r="R301" s="388"/>
      <c r="S301" s="313"/>
      <c r="T301" s="389"/>
      <c r="U301" s="390"/>
      <c r="V301" s="120"/>
      <c r="W301" s="117"/>
    </row>
    <row r="302" spans="1:23" ht="19.899999999999999" customHeight="1" x14ac:dyDescent="0.15">
      <c r="A302" s="101">
        <f>IF(AND(TRIM($K302)="",  TRIM($L302)="○"), 1001, 0)</f>
        <v>0</v>
      </c>
      <c r="B302" s="101"/>
      <c r="C302" s="121"/>
      <c r="D302" s="275">
        <f t="shared" si="3"/>
        <v>59</v>
      </c>
      <c r="E302" s="384"/>
      <c r="F302" s="277" t="s">
        <v>142</v>
      </c>
      <c r="G302" s="278"/>
      <c r="H302" s="278"/>
      <c r="I302" s="278"/>
      <c r="J302" s="279"/>
      <c r="K302" s="2"/>
      <c r="L302" s="18"/>
      <c r="M302" s="19"/>
      <c r="N302" s="391"/>
      <c r="O302" s="386"/>
      <c r="P302" s="386"/>
      <c r="Q302" s="387"/>
      <c r="R302" s="388"/>
      <c r="S302" s="313"/>
      <c r="T302" s="389"/>
      <c r="U302" s="390"/>
      <c r="V302" s="120"/>
      <c r="W302" s="117"/>
    </row>
    <row r="303" spans="1:23" ht="19.899999999999999" customHeight="1" x14ac:dyDescent="0.15">
      <c r="A303" s="101">
        <f>IF(AND(TRIM($K303)="",  TRIM($L303)="○"), 1001, 0)</f>
        <v>0</v>
      </c>
      <c r="B303" s="101"/>
      <c r="C303" s="121"/>
      <c r="D303" s="275">
        <f t="shared" si="3"/>
        <v>60</v>
      </c>
      <c r="E303" s="384"/>
      <c r="F303" s="277" t="s">
        <v>108</v>
      </c>
      <c r="G303" s="278"/>
      <c r="H303" s="278"/>
      <c r="I303" s="278"/>
      <c r="J303" s="279"/>
      <c r="K303" s="2"/>
      <c r="L303" s="18"/>
      <c r="M303" s="19"/>
      <c r="N303" s="391"/>
      <c r="O303" s="386"/>
      <c r="P303" s="386"/>
      <c r="Q303" s="387"/>
      <c r="R303" s="388"/>
      <c r="S303" s="313"/>
      <c r="T303" s="389"/>
      <c r="U303" s="390"/>
      <c r="V303" s="120"/>
      <c r="W303" s="117"/>
    </row>
    <row r="304" spans="1:23" ht="19.899999999999999" customHeight="1" x14ac:dyDescent="0.15">
      <c r="A304" s="101">
        <f>IF(AND(TRIM($K304)="",  TRIM($L304)="○"), 1001, 0)</f>
        <v>0</v>
      </c>
      <c r="B304" s="101"/>
      <c r="C304" s="121"/>
      <c r="D304" s="275">
        <f t="shared" si="3"/>
        <v>61</v>
      </c>
      <c r="E304" s="384"/>
      <c r="F304" s="277" t="s">
        <v>109</v>
      </c>
      <c r="G304" s="278"/>
      <c r="H304" s="278"/>
      <c r="I304" s="278"/>
      <c r="J304" s="279"/>
      <c r="K304" s="2"/>
      <c r="L304" s="18"/>
      <c r="M304" s="19"/>
      <c r="N304" s="391"/>
      <c r="O304" s="386"/>
      <c r="P304" s="386"/>
      <c r="Q304" s="387"/>
      <c r="R304" s="388"/>
      <c r="S304" s="313"/>
      <c r="T304" s="389"/>
      <c r="U304" s="390"/>
      <c r="V304" s="120"/>
      <c r="W304" s="117"/>
    </row>
    <row r="305" spans="1:27" ht="19.899999999999999" customHeight="1" x14ac:dyDescent="0.15">
      <c r="A305" s="101">
        <f>IF(AND(TRIM($K305)="",  TRIM($L305)="○"), 1001, 0)</f>
        <v>0</v>
      </c>
      <c r="B305" s="101"/>
      <c r="C305" s="121"/>
      <c r="D305" s="275">
        <f t="shared" si="3"/>
        <v>62</v>
      </c>
      <c r="E305" s="384"/>
      <c r="F305" s="392" t="s">
        <v>110</v>
      </c>
      <c r="G305" s="393"/>
      <c r="H305" s="393"/>
      <c r="I305" s="393"/>
      <c r="J305" s="394"/>
      <c r="K305" s="2"/>
      <c r="L305" s="18"/>
      <c r="M305" s="19"/>
      <c r="N305" s="395"/>
      <c r="O305" s="396"/>
      <c r="P305" s="396"/>
      <c r="Q305" s="397"/>
      <c r="R305" s="398"/>
      <c r="S305" s="399"/>
      <c r="T305" s="400"/>
      <c r="U305" s="401"/>
      <c r="V305" s="120"/>
      <c r="W305" s="117"/>
    </row>
    <row r="306" spans="1:27" ht="19.899999999999999" customHeight="1" x14ac:dyDescent="0.15">
      <c r="A306" s="117">
        <f>IF(AND(TRIM($K306)&lt;&gt;"",  OR(TRIM($Q306)="",$S306="")), 1001, 0)</f>
        <v>0</v>
      </c>
      <c r="B306" s="101"/>
      <c r="C306" s="121"/>
      <c r="D306" s="275">
        <f t="shared" si="3"/>
        <v>63</v>
      </c>
      <c r="E306" s="384"/>
      <c r="F306" s="277" t="s">
        <v>115</v>
      </c>
      <c r="G306" s="278"/>
      <c r="H306" s="278"/>
      <c r="I306" s="278"/>
      <c r="J306" s="279"/>
      <c r="K306" s="2"/>
      <c r="L306" s="402"/>
      <c r="M306" s="403"/>
      <c r="N306" s="404" t="s">
        <v>85</v>
      </c>
      <c r="O306" s="405"/>
      <c r="P306" s="405"/>
      <c r="Q306" s="63"/>
      <c r="R306" s="65"/>
      <c r="S306" s="84"/>
      <c r="T306" s="64"/>
      <c r="U306" s="94"/>
      <c r="V306" s="120"/>
      <c r="W306" s="117"/>
      <c r="AA306" s="274">
        <f>A306</f>
        <v>0</v>
      </c>
    </row>
    <row r="307" spans="1:27" ht="19.899999999999999" customHeight="1" x14ac:dyDescent="0.15">
      <c r="A307" s="101">
        <f>IF(AND(TRIM($K$307)="",  TRIM($L307)="○"), 1001, 0)</f>
        <v>0</v>
      </c>
      <c r="B307" s="101"/>
      <c r="C307" s="121"/>
      <c r="D307" s="406">
        <f t="shared" si="3"/>
        <v>64</v>
      </c>
      <c r="E307" s="384"/>
      <c r="F307" s="407" t="s">
        <v>111</v>
      </c>
      <c r="G307" s="408"/>
      <c r="H307" s="408"/>
      <c r="I307" s="408"/>
      <c r="J307" s="408"/>
      <c r="K307" s="56"/>
      <c r="L307" s="66"/>
      <c r="M307" s="67"/>
      <c r="N307" s="391" t="s">
        <v>86</v>
      </c>
      <c r="O307" s="386"/>
      <c r="P307" s="386"/>
      <c r="Q307" s="387"/>
      <c r="R307" s="388"/>
      <c r="S307" s="313"/>
      <c r="T307" s="389"/>
      <c r="U307" s="390"/>
      <c r="V307" s="120"/>
      <c r="W307" s="117"/>
    </row>
    <row r="308" spans="1:27" ht="19.899999999999999" customHeight="1" x14ac:dyDescent="0.15">
      <c r="A308" s="101">
        <f>IF(AND(TRIM($K$307)="",  TRIM($L308)="○"), 1001, 0)</f>
        <v>0</v>
      </c>
      <c r="B308" s="101"/>
      <c r="C308" s="409"/>
      <c r="D308" s="284">
        <f t="shared" si="3"/>
        <v>65</v>
      </c>
      <c r="E308" s="410"/>
      <c r="F308" s="411"/>
      <c r="G308" s="412"/>
      <c r="H308" s="412"/>
      <c r="I308" s="412"/>
      <c r="J308" s="412"/>
      <c r="K308" s="57"/>
      <c r="L308" s="68"/>
      <c r="M308" s="69"/>
      <c r="N308" s="413" t="s">
        <v>116</v>
      </c>
      <c r="O308" s="414"/>
      <c r="P308" s="414"/>
      <c r="Q308" s="415"/>
      <c r="R308" s="416"/>
      <c r="S308" s="417"/>
      <c r="T308" s="418"/>
      <c r="U308" s="419"/>
      <c r="V308" s="120"/>
      <c r="W308" s="125"/>
      <c r="Y308" s="117"/>
    </row>
    <row r="309" spans="1:27" ht="19.899999999999999" customHeight="1" x14ac:dyDescent="0.15">
      <c r="A309" s="101"/>
      <c r="B309" s="420"/>
      <c r="C309" s="122"/>
      <c r="D309" s="293">
        <f t="shared" si="3"/>
        <v>66</v>
      </c>
      <c r="E309" s="421" t="s">
        <v>32</v>
      </c>
      <c r="F309" s="422"/>
      <c r="G309" s="422"/>
      <c r="H309" s="422"/>
      <c r="I309" s="422"/>
      <c r="J309" s="422"/>
      <c r="K309" s="423"/>
      <c r="L309" s="422"/>
      <c r="M309" s="424"/>
      <c r="N309" s="70"/>
      <c r="O309" s="71"/>
      <c r="P309" s="72"/>
      <c r="Q309" s="86"/>
      <c r="R309" s="87"/>
      <c r="S309" s="88"/>
      <c r="T309" s="71"/>
      <c r="U309" s="89"/>
      <c r="V309" s="120"/>
      <c r="W309" s="125"/>
      <c r="X309" s="117"/>
      <c r="Y309" s="117"/>
    </row>
    <row r="310" spans="1:27" ht="19.899999999999999" customHeight="1" x14ac:dyDescent="0.15">
      <c r="A310" s="101"/>
      <c r="B310" s="420"/>
      <c r="C310" s="122"/>
      <c r="D310" s="275">
        <f>D309+1</f>
        <v>67</v>
      </c>
      <c r="E310" s="421"/>
      <c r="F310" s="422"/>
      <c r="G310" s="422"/>
      <c r="H310" s="422"/>
      <c r="I310" s="422"/>
      <c r="J310" s="422"/>
      <c r="K310" s="423"/>
      <c r="L310" s="422"/>
      <c r="M310" s="424"/>
      <c r="N310" s="63"/>
      <c r="O310" s="64"/>
      <c r="P310" s="65"/>
      <c r="Q310" s="82"/>
      <c r="R310" s="83"/>
      <c r="S310" s="84"/>
      <c r="T310" s="64"/>
      <c r="U310" s="85"/>
      <c r="V310" s="120"/>
      <c r="W310" s="125"/>
      <c r="X310" s="117"/>
      <c r="Y310" s="117"/>
    </row>
    <row r="311" spans="1:27" ht="19.899999999999999" customHeight="1" x14ac:dyDescent="0.15">
      <c r="A311" s="101"/>
      <c r="B311" s="420"/>
      <c r="C311" s="122"/>
      <c r="D311" s="275">
        <f>D310+1</f>
        <v>68</v>
      </c>
      <c r="E311" s="421"/>
      <c r="F311" s="422"/>
      <c r="G311" s="422"/>
      <c r="H311" s="422"/>
      <c r="I311" s="422"/>
      <c r="J311" s="422"/>
      <c r="K311" s="423"/>
      <c r="L311" s="422"/>
      <c r="M311" s="424"/>
      <c r="N311" s="63"/>
      <c r="O311" s="64"/>
      <c r="P311" s="65"/>
      <c r="Q311" s="82"/>
      <c r="R311" s="83"/>
      <c r="S311" s="84"/>
      <c r="T311" s="64"/>
      <c r="U311" s="85"/>
      <c r="V311" s="120"/>
      <c r="W311" s="125"/>
      <c r="X311" s="117"/>
      <c r="Y311" s="117"/>
    </row>
    <row r="312" spans="1:27" ht="19.899999999999999" customHeight="1" x14ac:dyDescent="0.15">
      <c r="A312" s="101"/>
      <c r="B312" s="420"/>
      <c r="C312" s="122"/>
      <c r="D312" s="425">
        <f t="shared" si="3"/>
        <v>69</v>
      </c>
      <c r="E312" s="421"/>
      <c r="F312" s="422"/>
      <c r="G312" s="422"/>
      <c r="H312" s="422"/>
      <c r="I312" s="422"/>
      <c r="J312" s="422"/>
      <c r="K312" s="422"/>
      <c r="L312" s="422"/>
      <c r="M312" s="424"/>
      <c r="N312" s="63"/>
      <c r="O312" s="64"/>
      <c r="P312" s="65"/>
      <c r="Q312" s="82"/>
      <c r="R312" s="83"/>
      <c r="S312" s="84"/>
      <c r="T312" s="64"/>
      <c r="U312" s="85"/>
      <c r="V312" s="120"/>
      <c r="W312" s="125"/>
      <c r="X312" s="117"/>
      <c r="Y312" s="117"/>
    </row>
    <row r="313" spans="1:27" ht="19.899999999999999" customHeight="1" x14ac:dyDescent="0.15">
      <c r="A313" s="101"/>
      <c r="B313" s="420"/>
      <c r="C313" s="122"/>
      <c r="D313" s="406">
        <f t="shared" ref="D313:D318" si="4">D312+1</f>
        <v>70</v>
      </c>
      <c r="E313" s="421"/>
      <c r="F313" s="422"/>
      <c r="G313" s="422"/>
      <c r="H313" s="422"/>
      <c r="I313" s="422"/>
      <c r="J313" s="422"/>
      <c r="K313" s="422"/>
      <c r="L313" s="422"/>
      <c r="M313" s="424"/>
      <c r="N313" s="63"/>
      <c r="O313" s="64"/>
      <c r="P313" s="65"/>
      <c r="Q313" s="82"/>
      <c r="R313" s="83"/>
      <c r="S313" s="84"/>
      <c r="T313" s="64"/>
      <c r="U313" s="85"/>
      <c r="V313" s="120"/>
      <c r="W313" s="125"/>
      <c r="X313" s="117"/>
      <c r="Y313" s="117"/>
    </row>
    <row r="314" spans="1:27" ht="19.899999999999999" customHeight="1" x14ac:dyDescent="0.15">
      <c r="A314" s="101"/>
      <c r="B314" s="420"/>
      <c r="C314" s="122"/>
      <c r="D314" s="275">
        <f t="shared" si="4"/>
        <v>71</v>
      </c>
      <c r="E314" s="421"/>
      <c r="F314" s="422"/>
      <c r="G314" s="422"/>
      <c r="H314" s="422"/>
      <c r="I314" s="422"/>
      <c r="J314" s="422"/>
      <c r="K314" s="422"/>
      <c r="L314" s="422"/>
      <c r="M314" s="424"/>
      <c r="N314" s="63"/>
      <c r="O314" s="64"/>
      <c r="P314" s="65"/>
      <c r="Q314" s="82"/>
      <c r="R314" s="83"/>
      <c r="S314" s="84"/>
      <c r="T314" s="64"/>
      <c r="U314" s="85"/>
      <c r="V314" s="120"/>
      <c r="W314" s="125"/>
      <c r="X314" s="117"/>
      <c r="Y314" s="117"/>
    </row>
    <row r="315" spans="1:27" ht="19.899999999999999" customHeight="1" x14ac:dyDescent="0.15">
      <c r="A315" s="101"/>
      <c r="B315" s="420"/>
      <c r="C315" s="122"/>
      <c r="D315" s="425">
        <f t="shared" si="4"/>
        <v>72</v>
      </c>
      <c r="E315" s="421"/>
      <c r="F315" s="422"/>
      <c r="G315" s="422"/>
      <c r="H315" s="422"/>
      <c r="I315" s="422"/>
      <c r="J315" s="422"/>
      <c r="K315" s="422"/>
      <c r="L315" s="422"/>
      <c r="M315" s="424"/>
      <c r="N315" s="63"/>
      <c r="O315" s="64"/>
      <c r="P315" s="65"/>
      <c r="Q315" s="82"/>
      <c r="R315" s="83"/>
      <c r="S315" s="84"/>
      <c r="T315" s="64"/>
      <c r="U315" s="85"/>
      <c r="V315" s="120"/>
      <c r="W315" s="125"/>
      <c r="X315" s="117"/>
      <c r="Y315" s="117"/>
    </row>
    <row r="316" spans="1:27" ht="19.899999999999999" customHeight="1" x14ac:dyDescent="0.15">
      <c r="A316" s="101"/>
      <c r="B316" s="420"/>
      <c r="C316" s="122"/>
      <c r="D316" s="275">
        <f t="shared" si="4"/>
        <v>73</v>
      </c>
      <c r="E316" s="421"/>
      <c r="F316" s="422"/>
      <c r="G316" s="422"/>
      <c r="H316" s="422"/>
      <c r="I316" s="422"/>
      <c r="J316" s="422"/>
      <c r="K316" s="422"/>
      <c r="L316" s="422"/>
      <c r="M316" s="424"/>
      <c r="N316" s="63"/>
      <c r="O316" s="64"/>
      <c r="P316" s="65"/>
      <c r="Q316" s="82"/>
      <c r="R316" s="83"/>
      <c r="S316" s="84"/>
      <c r="T316" s="64"/>
      <c r="U316" s="85"/>
      <c r="V316" s="120"/>
      <c r="W316" s="125"/>
      <c r="X316" s="117"/>
      <c r="Y316" s="117"/>
    </row>
    <row r="317" spans="1:27" ht="19.899999999999999" customHeight="1" x14ac:dyDescent="0.15">
      <c r="A317" s="101"/>
      <c r="B317" s="420"/>
      <c r="C317" s="122"/>
      <c r="D317" s="425">
        <f t="shared" si="4"/>
        <v>74</v>
      </c>
      <c r="E317" s="421"/>
      <c r="F317" s="422"/>
      <c r="G317" s="422"/>
      <c r="H317" s="422"/>
      <c r="I317" s="422"/>
      <c r="J317" s="422"/>
      <c r="K317" s="422"/>
      <c r="L317" s="422"/>
      <c r="M317" s="424"/>
      <c r="N317" s="63"/>
      <c r="O317" s="64"/>
      <c r="P317" s="65"/>
      <c r="Q317" s="82"/>
      <c r="R317" s="83"/>
      <c r="S317" s="84"/>
      <c r="T317" s="64"/>
      <c r="U317" s="85"/>
      <c r="V317" s="120"/>
      <c r="W317" s="125"/>
      <c r="X317" s="117"/>
      <c r="Y317" s="117"/>
    </row>
    <row r="318" spans="1:27" ht="19.899999999999999" customHeight="1" x14ac:dyDescent="0.15">
      <c r="A318" s="101"/>
      <c r="B318" s="420"/>
      <c r="C318" s="122"/>
      <c r="D318" s="284">
        <f t="shared" si="4"/>
        <v>75</v>
      </c>
      <c r="E318" s="426"/>
      <c r="F318" s="427"/>
      <c r="G318" s="427"/>
      <c r="H318" s="427"/>
      <c r="I318" s="427"/>
      <c r="J318" s="427"/>
      <c r="K318" s="427"/>
      <c r="L318" s="427"/>
      <c r="M318" s="428"/>
      <c r="N318" s="58"/>
      <c r="O318" s="59"/>
      <c r="P318" s="60"/>
      <c r="Q318" s="90"/>
      <c r="R318" s="91"/>
      <c r="S318" s="92"/>
      <c r="T318" s="59"/>
      <c r="U318" s="93"/>
      <c r="V318" s="120"/>
      <c r="W318" s="125"/>
      <c r="X318" s="117"/>
      <c r="Y318" s="117"/>
    </row>
    <row r="319" spans="1:27" ht="5.25" customHeight="1" x14ac:dyDescent="0.15">
      <c r="A319" s="101"/>
      <c r="B319" s="101"/>
      <c r="C319" s="121"/>
      <c r="D319" s="429"/>
      <c r="E319" s="118"/>
      <c r="F319" s="118"/>
      <c r="G319" s="118"/>
      <c r="H319" s="118"/>
      <c r="I319" s="430"/>
      <c r="J319" s="431"/>
      <c r="K319" s="431"/>
      <c r="L319" s="431"/>
      <c r="M319" s="432"/>
      <c r="N319" s="433"/>
      <c r="O319" s="432"/>
      <c r="P319" s="432"/>
      <c r="Q319" s="141"/>
      <c r="R319" s="141"/>
      <c r="S319" s="434"/>
      <c r="T319" s="434"/>
      <c r="U319" s="435"/>
      <c r="V319" s="126"/>
      <c r="W319" s="117"/>
      <c r="X319" s="117"/>
    </row>
    <row r="320" spans="1:27" ht="15" customHeight="1" x14ac:dyDescent="0.15">
      <c r="A320" s="101"/>
      <c r="B320" s="101"/>
      <c r="C320" s="121"/>
      <c r="D320" s="436" t="s">
        <v>87</v>
      </c>
      <c r="E320" s="437" t="s">
        <v>88</v>
      </c>
      <c r="F320" s="437"/>
      <c r="G320" s="437"/>
      <c r="H320" s="437"/>
      <c r="I320" s="437"/>
      <c r="J320" s="437"/>
      <c r="K320" s="437"/>
      <c r="L320" s="437"/>
      <c r="M320" s="437"/>
      <c r="N320" s="438"/>
      <c r="O320" s="437"/>
      <c r="P320" s="437"/>
      <c r="Q320" s="438"/>
      <c r="R320" s="437"/>
      <c r="S320" s="439"/>
      <c r="T320" s="437"/>
      <c r="U320" s="437"/>
      <c r="V320" s="252"/>
      <c r="W320" s="437"/>
    </row>
    <row r="321" spans="1:23" ht="15" customHeight="1" x14ac:dyDescent="0.15">
      <c r="A321" s="101"/>
      <c r="B321" s="101"/>
      <c r="C321" s="121"/>
      <c r="D321" s="436" t="s">
        <v>89</v>
      </c>
      <c r="E321" s="437" t="s">
        <v>90</v>
      </c>
      <c r="F321" s="437"/>
      <c r="G321" s="437"/>
      <c r="H321" s="437"/>
      <c r="I321" s="437"/>
      <c r="J321" s="437"/>
      <c r="K321" s="437"/>
      <c r="L321" s="437"/>
      <c r="M321" s="437"/>
      <c r="N321" s="438"/>
      <c r="O321" s="437"/>
      <c r="P321" s="437"/>
      <c r="Q321" s="438"/>
      <c r="R321" s="437"/>
      <c r="S321" s="439"/>
      <c r="T321" s="437"/>
      <c r="U321" s="437"/>
      <c r="V321" s="252"/>
      <c r="W321" s="437"/>
    </row>
    <row r="322" spans="1:23" ht="15" customHeight="1" x14ac:dyDescent="0.15">
      <c r="A322" s="101"/>
      <c r="B322" s="101"/>
      <c r="C322" s="121"/>
      <c r="D322" s="436" t="s">
        <v>91</v>
      </c>
      <c r="E322" s="437" t="s">
        <v>92</v>
      </c>
      <c r="F322" s="437"/>
      <c r="G322" s="437"/>
      <c r="H322" s="437"/>
      <c r="I322" s="437"/>
      <c r="J322" s="437"/>
      <c r="K322" s="437"/>
      <c r="L322" s="437"/>
      <c r="M322" s="437"/>
      <c r="N322" s="437"/>
      <c r="O322" s="437"/>
      <c r="P322" s="437"/>
      <c r="Q322" s="437"/>
      <c r="R322" s="437"/>
      <c r="S322" s="437"/>
      <c r="T322" s="437"/>
      <c r="U322" s="437"/>
      <c r="V322" s="252"/>
      <c r="W322" s="437"/>
    </row>
    <row r="323" spans="1:23" ht="15.75" customHeight="1" x14ac:dyDescent="0.15">
      <c r="A323" s="101"/>
      <c r="B323" s="101"/>
      <c r="C323" s="136"/>
      <c r="D323" s="137"/>
      <c r="E323" s="137"/>
      <c r="F323" s="137"/>
      <c r="G323" s="137"/>
      <c r="H323" s="137"/>
      <c r="I323" s="137"/>
      <c r="J323" s="137"/>
      <c r="K323" s="137"/>
      <c r="L323" s="137"/>
      <c r="M323" s="137"/>
      <c r="N323" s="137"/>
      <c r="O323" s="138"/>
      <c r="P323" s="138"/>
      <c r="Q323" s="138"/>
      <c r="R323" s="440"/>
      <c r="S323" s="138"/>
      <c r="T323" s="441"/>
      <c r="U323" s="138"/>
      <c r="V323" s="139"/>
    </row>
    <row r="324" spans="1:23" ht="15.75" customHeight="1" x14ac:dyDescent="0.15">
      <c r="A324" s="101"/>
      <c r="B324" s="101"/>
      <c r="C324" s="117"/>
      <c r="D324" s="117"/>
      <c r="E324" s="117"/>
      <c r="F324" s="117"/>
      <c r="G324" s="117"/>
      <c r="H324" s="117"/>
      <c r="I324" s="117"/>
      <c r="J324" s="140"/>
      <c r="K324" s="140"/>
      <c r="L324" s="140"/>
      <c r="M324" s="140"/>
      <c r="N324" s="140"/>
      <c r="O324" s="140"/>
      <c r="P324" s="140"/>
      <c r="Q324" s="140"/>
      <c r="R324" s="140"/>
      <c r="S324" s="140"/>
      <c r="T324" s="140"/>
      <c r="U324" s="140"/>
      <c r="V324" s="117"/>
    </row>
  </sheetData>
  <sheetProtection algorithmName="SHA-512" hashValue="t66PVtV4UhjUr3Y2NyRvp3aLIjR3b87ahIc+KCxNjuvVLb71875HfTctZKhrSQtubnelvY2qEWBvr+I6Z2J2hA==" saltValue="6o7PLljZumkfPb+RFcBeAQ==" spinCount="100000" sheet="1" objects="1" scenarios="1"/>
  <dataConsolidate/>
  <mergeCells count="356">
    <mergeCell ref="Q36:R36"/>
    <mergeCell ref="J37:T37"/>
    <mergeCell ref="Q85:R85"/>
    <mergeCell ref="J86:T86"/>
    <mergeCell ref="N310:P310"/>
    <mergeCell ref="Q310:R310"/>
    <mergeCell ref="S310:U310"/>
    <mergeCell ref="Q297:R297"/>
    <mergeCell ref="S297:U297"/>
    <mergeCell ref="S298:U305"/>
    <mergeCell ref="Q306:R306"/>
    <mergeCell ref="S306:U306"/>
    <mergeCell ref="Q307:R307"/>
    <mergeCell ref="S307:U307"/>
    <mergeCell ref="Q308:R308"/>
    <mergeCell ref="S308:U308"/>
    <mergeCell ref="E172:K172"/>
    <mergeCell ref="E215:M215"/>
    <mergeCell ref="E216:M216"/>
    <mergeCell ref="N204:O204"/>
    <mergeCell ref="N205:O205"/>
    <mergeCell ref="F212:M212"/>
    <mergeCell ref="F200:M200"/>
    <mergeCell ref="L170:N170"/>
    <mergeCell ref="Q317:R317"/>
    <mergeCell ref="S317:U317"/>
    <mergeCell ref="Q318:R318"/>
    <mergeCell ref="S318:U318"/>
    <mergeCell ref="Q313:R313"/>
    <mergeCell ref="S313:U313"/>
    <mergeCell ref="Q314:R314"/>
    <mergeCell ref="S314:U314"/>
    <mergeCell ref="Q315:R315"/>
    <mergeCell ref="S315:U315"/>
    <mergeCell ref="Q316:R316"/>
    <mergeCell ref="S316:U316"/>
    <mergeCell ref="S285:U285"/>
    <mergeCell ref="Q286:R289"/>
    <mergeCell ref="S286:U289"/>
    <mergeCell ref="Q290:R296"/>
    <mergeCell ref="S290:U296"/>
    <mergeCell ref="Q311:R311"/>
    <mergeCell ref="S311:U311"/>
    <mergeCell ref="Q312:R312"/>
    <mergeCell ref="S312:U312"/>
    <mergeCell ref="Q298:R305"/>
    <mergeCell ref="Q309:R309"/>
    <mergeCell ref="S309:U309"/>
    <mergeCell ref="L177:O177"/>
    <mergeCell ref="P172:R172"/>
    <mergeCell ref="P173:R173"/>
    <mergeCell ref="P174:R174"/>
    <mergeCell ref="P175:R175"/>
    <mergeCell ref="L174:O174"/>
    <mergeCell ref="N314:P314"/>
    <mergeCell ref="L304:M304"/>
    <mergeCell ref="Q285:R285"/>
    <mergeCell ref="L298:M298"/>
    <mergeCell ref="N290:P296"/>
    <mergeCell ref="L299:M299"/>
    <mergeCell ref="Q264:R284"/>
    <mergeCell ref="N287:P287"/>
    <mergeCell ref="N289:P289"/>
    <mergeCell ref="N288:P288"/>
    <mergeCell ref="N298:P305"/>
    <mergeCell ref="N313:P313"/>
    <mergeCell ref="E231:M231"/>
    <mergeCell ref="L245:M245"/>
    <mergeCell ref="E232:M232"/>
    <mergeCell ref="F250:J250"/>
    <mergeCell ref="F251:J251"/>
    <mergeCell ref="E298:E308"/>
    <mergeCell ref="S264:U284"/>
    <mergeCell ref="F201:M201"/>
    <mergeCell ref="F202:M202"/>
    <mergeCell ref="F203:M203"/>
    <mergeCell ref="Q246:R248"/>
    <mergeCell ref="S246:U248"/>
    <mergeCell ref="L274:M274"/>
    <mergeCell ref="N249:P263"/>
    <mergeCell ref="L249:M263"/>
    <mergeCell ref="F206:M206"/>
    <mergeCell ref="E241:H241"/>
    <mergeCell ref="F274:J274"/>
    <mergeCell ref="I239:M239"/>
    <mergeCell ref="D244:U244"/>
    <mergeCell ref="F252:J252"/>
    <mergeCell ref="F253:J253"/>
    <mergeCell ref="F254:J254"/>
    <mergeCell ref="N225:O225"/>
    <mergeCell ref="N226:O226"/>
    <mergeCell ref="N227:O227"/>
    <mergeCell ref="N207:O207"/>
    <mergeCell ref="N208:O208"/>
    <mergeCell ref="N209:O209"/>
    <mergeCell ref="E264:E296"/>
    <mergeCell ref="F261:J261"/>
    <mergeCell ref="F262:J262"/>
    <mergeCell ref="L275:M275"/>
    <mergeCell ref="F273:J273"/>
    <mergeCell ref="L278:M278"/>
    <mergeCell ref="L281:M281"/>
    <mergeCell ref="L282:M282"/>
    <mergeCell ref="F279:J279"/>
    <mergeCell ref="F280:J280"/>
    <mergeCell ref="F281:J281"/>
    <mergeCell ref="L272:M272"/>
    <mergeCell ref="F263:J263"/>
    <mergeCell ref="F265:J265"/>
    <mergeCell ref="L279:M279"/>
    <mergeCell ref="F266:J266"/>
    <mergeCell ref="L285:M285"/>
    <mergeCell ref="F278:J278"/>
    <mergeCell ref="L277:M277"/>
    <mergeCell ref="F283:J283"/>
    <mergeCell ref="F284:J284"/>
    <mergeCell ref="F277:J277"/>
    <mergeCell ref="L266:M266"/>
    <mergeCell ref="F282:J282"/>
    <mergeCell ref="F255:J255"/>
    <mergeCell ref="F256:J256"/>
    <mergeCell ref="F257:J257"/>
    <mergeCell ref="F271:J271"/>
    <mergeCell ref="F272:J272"/>
    <mergeCell ref="F276:J276"/>
    <mergeCell ref="L276:M276"/>
    <mergeCell ref="F270:J270"/>
    <mergeCell ref="F267:J267"/>
    <mergeCell ref="F268:J268"/>
    <mergeCell ref="F269:J269"/>
    <mergeCell ref="F264:J264"/>
    <mergeCell ref="L270:M270"/>
    <mergeCell ref="L271:M271"/>
    <mergeCell ref="F260:J260"/>
    <mergeCell ref="L265:M265"/>
    <mergeCell ref="F258:J258"/>
    <mergeCell ref="F259:J259"/>
    <mergeCell ref="F275:J275"/>
    <mergeCell ref="L273:M273"/>
    <mergeCell ref="N286:P286"/>
    <mergeCell ref="F306:J306"/>
    <mergeCell ref="N306:P306"/>
    <mergeCell ref="N312:P312"/>
    <mergeCell ref="N308:P308"/>
    <mergeCell ref="E297:J297"/>
    <mergeCell ref="F293:J293"/>
    <mergeCell ref="F285:J285"/>
    <mergeCell ref="F291:J291"/>
    <mergeCell ref="F290:J290"/>
    <mergeCell ref="F294:J294"/>
    <mergeCell ref="F295:J295"/>
    <mergeCell ref="F296:J296"/>
    <mergeCell ref="L290:M296"/>
    <mergeCell ref="K286:K289"/>
    <mergeCell ref="F292:J292"/>
    <mergeCell ref="F286:J289"/>
    <mergeCell ref="L287:M287"/>
    <mergeCell ref="L288:M288"/>
    <mergeCell ref="L289:M289"/>
    <mergeCell ref="N318:P318"/>
    <mergeCell ref="L297:M297"/>
    <mergeCell ref="N297:P297"/>
    <mergeCell ref="L303:M303"/>
    <mergeCell ref="N311:P311"/>
    <mergeCell ref="N315:P315"/>
    <mergeCell ref="N316:P316"/>
    <mergeCell ref="L300:M300"/>
    <mergeCell ref="N317:P317"/>
    <mergeCell ref="L306:M306"/>
    <mergeCell ref="L307:M307"/>
    <mergeCell ref="L308:M308"/>
    <mergeCell ref="E309:M318"/>
    <mergeCell ref="N309:P309"/>
    <mergeCell ref="N307:P307"/>
    <mergeCell ref="F299:J299"/>
    <mergeCell ref="F298:J298"/>
    <mergeCell ref="L286:M286"/>
    <mergeCell ref="F307:J308"/>
    <mergeCell ref="F304:J304"/>
    <mergeCell ref="F300:J300"/>
    <mergeCell ref="F301:J301"/>
    <mergeCell ref="F302:J302"/>
    <mergeCell ref="K307:K308"/>
    <mergeCell ref="L301:M301"/>
    <mergeCell ref="L302:M302"/>
    <mergeCell ref="F305:J305"/>
    <mergeCell ref="L305:M305"/>
    <mergeCell ref="F303:J303"/>
    <mergeCell ref="F210:M210"/>
    <mergeCell ref="N245:P245"/>
    <mergeCell ref="F249:J249"/>
    <mergeCell ref="E246:E248"/>
    <mergeCell ref="F246:J246"/>
    <mergeCell ref="L246:M248"/>
    <mergeCell ref="N246:P248"/>
    <mergeCell ref="F247:J247"/>
    <mergeCell ref="F248:J248"/>
    <mergeCell ref="E239:H239"/>
    <mergeCell ref="N232:O232"/>
    <mergeCell ref="D243:U243"/>
    <mergeCell ref="C236:H236"/>
    <mergeCell ref="E226:M226"/>
    <mergeCell ref="E227:M227"/>
    <mergeCell ref="E228:M228"/>
    <mergeCell ref="N230:O230"/>
    <mergeCell ref="N231:O231"/>
    <mergeCell ref="E249:E263"/>
    <mergeCell ref="Q249:R263"/>
    <mergeCell ref="S249:U263"/>
    <mergeCell ref="N210:O210"/>
    <mergeCell ref="E230:M230"/>
    <mergeCell ref="I241:M241"/>
    <mergeCell ref="I151:L151"/>
    <mergeCell ref="N197:O197"/>
    <mergeCell ref="D168:U168"/>
    <mergeCell ref="P169:R169"/>
    <mergeCell ref="S169:U171"/>
    <mergeCell ref="L169:O169"/>
    <mergeCell ref="S172:U172"/>
    <mergeCell ref="I159:L159"/>
    <mergeCell ref="I161:L161"/>
    <mergeCell ref="S174:U174"/>
    <mergeCell ref="S175:U175"/>
    <mergeCell ref="L178:O178"/>
    <mergeCell ref="S173:U173"/>
    <mergeCell ref="P178:R178"/>
    <mergeCell ref="D169:K171"/>
    <mergeCell ref="P176:R176"/>
    <mergeCell ref="P177:R177"/>
    <mergeCell ref="L171:N171"/>
    <mergeCell ref="P170:Q170"/>
    <mergeCell ref="P171:Q171"/>
    <mergeCell ref="L172:O172"/>
    <mergeCell ref="L173:O173"/>
    <mergeCell ref="L175:O175"/>
    <mergeCell ref="L176:O176"/>
    <mergeCell ref="N219:O219"/>
    <mergeCell ref="E178:K178"/>
    <mergeCell ref="N221:O221"/>
    <mergeCell ref="N222:O222"/>
    <mergeCell ref="N223:O223"/>
    <mergeCell ref="N224:O224"/>
    <mergeCell ref="N206:O206"/>
    <mergeCell ref="N218:O218"/>
    <mergeCell ref="E173:K173"/>
    <mergeCell ref="E174:K174"/>
    <mergeCell ref="E175:K175"/>
    <mergeCell ref="F205:M205"/>
    <mergeCell ref="F207:M207"/>
    <mergeCell ref="F208:M208"/>
    <mergeCell ref="F209:M209"/>
    <mergeCell ref="N220:O220"/>
    <mergeCell ref="N216:O216"/>
    <mergeCell ref="N217:O217"/>
    <mergeCell ref="E217:E224"/>
    <mergeCell ref="E176:K176"/>
    <mergeCell ref="E177:K177"/>
    <mergeCell ref="N201:O201"/>
    <mergeCell ref="N202:O202"/>
    <mergeCell ref="N199:O199"/>
    <mergeCell ref="S245:U245"/>
    <mergeCell ref="I149:L149"/>
    <mergeCell ref="I116:U116"/>
    <mergeCell ref="I112:U112"/>
    <mergeCell ref="C109:H109"/>
    <mergeCell ref="I122:U122"/>
    <mergeCell ref="I114:U114"/>
    <mergeCell ref="C166:H166"/>
    <mergeCell ref="N195:O195"/>
    <mergeCell ref="N196:O196"/>
    <mergeCell ref="N200:O200"/>
    <mergeCell ref="N190:O190"/>
    <mergeCell ref="N191:O191"/>
    <mergeCell ref="N192:O192"/>
    <mergeCell ref="N212:O212"/>
    <mergeCell ref="E200:E212"/>
    <mergeCell ref="C183:H183"/>
    <mergeCell ref="N186:P186"/>
    <mergeCell ref="N187:O187"/>
    <mergeCell ref="N188:O188"/>
    <mergeCell ref="N189:O189"/>
    <mergeCell ref="D111:U111"/>
    <mergeCell ref="N193:O193"/>
    <mergeCell ref="N194:O194"/>
    <mergeCell ref="J76:U76"/>
    <mergeCell ref="L283:M283"/>
    <mergeCell ref="L284:M284"/>
    <mergeCell ref="L280:M280"/>
    <mergeCell ref="L264:M264"/>
    <mergeCell ref="N264:P284"/>
    <mergeCell ref="L267:M267"/>
    <mergeCell ref="L268:M268"/>
    <mergeCell ref="L269:M269"/>
    <mergeCell ref="N198:O198"/>
    <mergeCell ref="F211:M211"/>
    <mergeCell ref="E229:M229"/>
    <mergeCell ref="F204:M204"/>
    <mergeCell ref="N211:O211"/>
    <mergeCell ref="N213:O213"/>
    <mergeCell ref="N214:O214"/>
    <mergeCell ref="N215:O215"/>
    <mergeCell ref="N203:O203"/>
    <mergeCell ref="N228:O228"/>
    <mergeCell ref="N229:O229"/>
    <mergeCell ref="E213:M213"/>
    <mergeCell ref="E214:M214"/>
    <mergeCell ref="E225:M225"/>
    <mergeCell ref="Q245:R245"/>
    <mergeCell ref="I20:M20"/>
    <mergeCell ref="I153:U153"/>
    <mergeCell ref="I155:U155"/>
    <mergeCell ref="C146:H146"/>
    <mergeCell ref="I157:U157"/>
    <mergeCell ref="I75:U75"/>
    <mergeCell ref="I28:U28"/>
    <mergeCell ref="I38:U38"/>
    <mergeCell ref="I69:M69"/>
    <mergeCell ref="I83:M83"/>
    <mergeCell ref="I85:M85"/>
    <mergeCell ref="I118:M118"/>
    <mergeCell ref="I120:M120"/>
    <mergeCell ref="I73:U73"/>
    <mergeCell ref="J74:U74"/>
    <mergeCell ref="I71:U71"/>
    <mergeCell ref="I30:U30"/>
    <mergeCell ref="I32:U32"/>
    <mergeCell ref="I34:M34"/>
    <mergeCell ref="I22:U22"/>
    <mergeCell ref="I24:U24"/>
    <mergeCell ref="I26:U26"/>
    <mergeCell ref="I87:U87"/>
    <mergeCell ref="I79:U79"/>
    <mergeCell ref="I81:U81"/>
    <mergeCell ref="I77:U77"/>
    <mergeCell ref="I63:M63"/>
    <mergeCell ref="C60:H60"/>
    <mergeCell ref="U1:V1"/>
    <mergeCell ref="I40:M40"/>
    <mergeCell ref="E199:M199"/>
    <mergeCell ref="E187:M187"/>
    <mergeCell ref="E188:M188"/>
    <mergeCell ref="E189:M189"/>
    <mergeCell ref="E190:M190"/>
    <mergeCell ref="E191:M191"/>
    <mergeCell ref="E192:M192"/>
    <mergeCell ref="E193:M193"/>
    <mergeCell ref="E194:M194"/>
    <mergeCell ref="E195:M195"/>
    <mergeCell ref="E196:M196"/>
    <mergeCell ref="E197:M197"/>
    <mergeCell ref="E198:M198"/>
    <mergeCell ref="C13:H13"/>
    <mergeCell ref="S176:U176"/>
    <mergeCell ref="S177:U177"/>
    <mergeCell ref="S178:U178"/>
    <mergeCell ref="I36:M36"/>
  </mergeCells>
  <phoneticPr fontId="5"/>
  <conditionalFormatting sqref="I20:M20">
    <cfRule type="expression" dxfId="151" priority="152" stopIfTrue="1">
      <formula>TRIM($I20)=""</formula>
    </cfRule>
  </conditionalFormatting>
  <conditionalFormatting sqref="I22:U22">
    <cfRule type="expression" dxfId="150" priority="151" stopIfTrue="1">
      <formula>AND(TRIM($I22)&lt;&gt;"", OR(ISERROR(FIND("@"&amp;LEFT($I22,3)&amp;"@", 都道府県3))=FALSE, ISERROR(FIND("@"&amp;LEFT($I22,4)&amp;"@",都道府県4))=FALSE))=FALSE</formula>
    </cfRule>
  </conditionalFormatting>
  <conditionalFormatting sqref="I24:U24">
    <cfRule type="expression" dxfId="149" priority="150" stopIfTrue="1">
      <formula>TRIM($I24)=""</formula>
    </cfRule>
  </conditionalFormatting>
  <conditionalFormatting sqref="I26:U26">
    <cfRule type="expression" dxfId="148" priority="149" stopIfTrue="1">
      <formula>TRIM($I26)=""</formula>
    </cfRule>
  </conditionalFormatting>
  <conditionalFormatting sqref="I28:U28">
    <cfRule type="expression" dxfId="147" priority="148" stopIfTrue="1">
      <formula>TRIM($I28)=""</formula>
    </cfRule>
  </conditionalFormatting>
  <conditionalFormatting sqref="I30:U30">
    <cfRule type="expression" dxfId="146" priority="147" stopIfTrue="1">
      <formula>TRIM($I30)=""</formula>
    </cfRule>
  </conditionalFormatting>
  <conditionalFormatting sqref="I32:U32">
    <cfRule type="expression" dxfId="145" priority="146" stopIfTrue="1">
      <formula>TRIM($I32)=""</formula>
    </cfRule>
  </conditionalFormatting>
  <conditionalFormatting sqref="I34:M34">
    <cfRule type="expression" dxfId="144" priority="145" stopIfTrue="1">
      <formula>NOT(AND(TRIM($I34)&lt;&gt;"",ISNUMBER(VALUE(SUBSTITUTE($I34,"-","")))))</formula>
    </cfRule>
  </conditionalFormatting>
  <conditionalFormatting sqref="I36:M36">
    <cfRule type="expression" dxfId="143" priority="144" stopIfTrue="1">
      <formula>AND(TRIM($I36)&lt;&gt;"",NOT(ISNUMBER(VALUE(SUBSTITUTE($I36,"-","")))))</formula>
    </cfRule>
  </conditionalFormatting>
  <conditionalFormatting sqref="I40:M40">
    <cfRule type="expression" dxfId="142" priority="143" stopIfTrue="1">
      <formula>AND($I40&lt;&gt;"一致する", $I40&lt;&gt;"一致しない")</formula>
    </cfRule>
  </conditionalFormatting>
  <conditionalFormatting sqref="I63:M63">
    <cfRule type="expression" dxfId="141" priority="142" stopIfTrue="1">
      <formula>AND($I63&lt;&gt;"しない", $I63&lt;&gt;"する")</formula>
    </cfRule>
  </conditionalFormatting>
  <conditionalFormatting sqref="I69:M69">
    <cfRule type="expression" dxfId="140" priority="141" stopIfTrue="1">
      <formula>OR(AND($I63="する",TRIM($I69)=""),AND($I63="しない",NOT(ISBLANK($I69))))</formula>
    </cfRule>
  </conditionalFormatting>
  <conditionalFormatting sqref="I71:U71">
    <cfRule type="expression" dxfId="139" priority="140" stopIfTrue="1">
      <formula>OR(AND($I63="する",AND($I71&lt;&gt;"", OR(ISERROR(FIND("@"&amp;LEFT($I71,3)&amp;"@", 都道府県3))=FALSE, ISERROR(FIND("@"&amp;LEFT($I71,4)&amp;"@",都道府県4))=FALSE))=FALSE),AND($I63="しない",NOT(ISBLANK($I71))))</formula>
    </cfRule>
  </conditionalFormatting>
  <conditionalFormatting sqref="I73:U73">
    <cfRule type="expression" dxfId="138" priority="139" stopIfTrue="1">
      <formula>OR(AND($I63="する",TRIM($I73)=""),AND($I63="しない",NOT(ISBLANK($I73))))</formula>
    </cfRule>
  </conditionalFormatting>
  <conditionalFormatting sqref="I75:U75">
    <cfRule type="expression" dxfId="137" priority="138" stopIfTrue="1">
      <formula>OR(AND($I63="する",TRIM($I75)=""),AND($I63="しない",NOT(ISBLANK($I75))))</formula>
    </cfRule>
  </conditionalFormatting>
  <conditionalFormatting sqref="I77:U77">
    <cfRule type="expression" dxfId="136" priority="137" stopIfTrue="1">
      <formula>OR(AND($I63="する",TRIM($I77)=""),AND($I63="しない",NOT(ISBLANK($I77))))</formula>
    </cfRule>
  </conditionalFormatting>
  <conditionalFormatting sqref="I79:U79">
    <cfRule type="expression" dxfId="135" priority="136" stopIfTrue="1">
      <formula>OR(AND($I63="する",TRIM($I79)=""),AND($I63="しない",NOT(ISBLANK($I79))))</formula>
    </cfRule>
  </conditionalFormatting>
  <conditionalFormatting sqref="I81:U81">
    <cfRule type="expression" dxfId="134" priority="135" stopIfTrue="1">
      <formula>OR(AND($I63="する",TRIM($I81)=""),AND($I63="しない",NOT(ISBLANK($I81))))</formula>
    </cfRule>
  </conditionalFormatting>
  <conditionalFormatting sqref="I83:M83">
    <cfRule type="expression" dxfId="133" priority="134" stopIfTrue="1">
      <formula>OR(AND($I63="する",NOT(AND(TRIM($I83)&lt;&gt;"",ISNUMBER(VALUE(SUBSTITUTE($I83,"-","")))))), AND($I63="しない",NOT(ISBLANK($I83))))</formula>
    </cfRule>
  </conditionalFormatting>
  <conditionalFormatting sqref="I85:M85">
    <cfRule type="expression" dxfId="132" priority="133" stopIfTrue="1">
      <formula>OR(AND($I63="する",AND(TRIM($I85)&lt;&gt;"",NOT(ISNUMBER(VALUE(SUBSTITUTE($I85,"-","")))))), AND($I63="しない",NOT(ISBLANK($I85))))</formula>
    </cfRule>
  </conditionalFormatting>
  <conditionalFormatting sqref="I87:U87">
    <cfRule type="expression" dxfId="131" priority="132" stopIfTrue="1">
      <formula>AND($I63="しない",NOT(ISBLANK($I87)))</formula>
    </cfRule>
  </conditionalFormatting>
  <conditionalFormatting sqref="I118:M118">
    <cfRule type="expression" dxfId="130" priority="131" stopIfTrue="1">
      <formula>AND(TRIM($I118)&lt;&gt;"",NOT(ISNUMBER(VALUE(SUBSTITUTE($I118,"-","")))))</formula>
    </cfRule>
  </conditionalFormatting>
  <conditionalFormatting sqref="I120:M120">
    <cfRule type="expression" dxfId="129" priority="130" stopIfTrue="1">
      <formula>AND(TRIM($I120)&lt;&gt;"",NOT(ISNUMBER(VALUE(SUBSTITUTE($I120,"-","")))))</formula>
    </cfRule>
  </conditionalFormatting>
  <conditionalFormatting sqref="I149:L149">
    <cfRule type="expression" dxfId="128" priority="129" stopIfTrue="1">
      <formula>AND($I149&lt;&gt;"しない", $I149&lt;&gt;"する")</formula>
    </cfRule>
  </conditionalFormatting>
  <conditionalFormatting sqref="I151:L151">
    <cfRule type="expression" dxfId="127" priority="128" stopIfTrue="1">
      <formula>AND($I149="する",TRIM($I151)="")</formula>
    </cfRule>
  </conditionalFormatting>
  <conditionalFormatting sqref="I153:U153">
    <cfRule type="expression" dxfId="126" priority="127" stopIfTrue="1">
      <formula>AND($I149="する",TRIM($I153)="")</formula>
    </cfRule>
  </conditionalFormatting>
  <conditionalFormatting sqref="I157:U157">
    <cfRule type="expression" dxfId="125" priority="126" stopIfTrue="1">
      <formula>AND($I149="する",TRIM($I157)="")</formula>
    </cfRule>
  </conditionalFormatting>
  <conditionalFormatting sqref="I159:L159">
    <cfRule type="expression" dxfId="124" priority="125" stopIfTrue="1">
      <formula>AND($I149="する",NOT(AND(TRIM($I159)&lt;&gt;"",ISNUMBER(VALUE(SUBSTITUTE($I159,"-",""))))))</formula>
    </cfRule>
  </conditionalFormatting>
  <conditionalFormatting sqref="I161:L161">
    <cfRule type="expression" dxfId="123" priority="124" stopIfTrue="1">
      <formula>AND($I149="する",AND(TRIM($I161)&lt;&gt;"",NOT(ISNUMBER(VALUE(SUBSTITUTE($I161,"-",""))))))</formula>
    </cfRule>
  </conditionalFormatting>
  <conditionalFormatting sqref="L170:N170">
    <cfRule type="expression" dxfId="122" priority="123" stopIfTrue="1">
      <formula>$L170=""</formula>
    </cfRule>
  </conditionalFormatting>
  <conditionalFormatting sqref="L171:N171">
    <cfRule type="expression" dxfId="121" priority="122" stopIfTrue="1">
      <formula>$L171=""</formula>
    </cfRule>
  </conditionalFormatting>
  <conditionalFormatting sqref="P170:Q170">
    <cfRule type="expression" dxfId="120" priority="121" stopIfTrue="1">
      <formula>$P170=""</formula>
    </cfRule>
  </conditionalFormatting>
  <conditionalFormatting sqref="P171:Q171">
    <cfRule type="expression" dxfId="119" priority="120" stopIfTrue="1">
      <formula>$P171=""</formula>
    </cfRule>
  </conditionalFormatting>
  <conditionalFormatting sqref="L172:O172">
    <cfRule type="expression" dxfId="118" priority="119" stopIfTrue="1">
      <formula>$L172=""</formula>
    </cfRule>
  </conditionalFormatting>
  <conditionalFormatting sqref="P172:R172">
    <cfRule type="expression" dxfId="117" priority="118" stopIfTrue="1">
      <formula>$P172=""</formula>
    </cfRule>
  </conditionalFormatting>
  <conditionalFormatting sqref="S172:U172">
    <cfRule type="expression" dxfId="116" priority="117" stopIfTrue="1">
      <formula>$S172=""</formula>
    </cfRule>
  </conditionalFormatting>
  <conditionalFormatting sqref="L173:O173">
    <cfRule type="expression" dxfId="115" priority="116" stopIfTrue="1">
      <formula>$L173=""</formula>
    </cfRule>
  </conditionalFormatting>
  <conditionalFormatting sqref="P173:R173">
    <cfRule type="expression" dxfId="114" priority="115" stopIfTrue="1">
      <formula>$P173=""</formula>
    </cfRule>
  </conditionalFormatting>
  <conditionalFormatting sqref="S173:U173">
    <cfRule type="expression" dxfId="113" priority="114" stopIfTrue="1">
      <formula>$S173=""</formula>
    </cfRule>
  </conditionalFormatting>
  <conditionalFormatting sqref="L174:O174">
    <cfRule type="expression" dxfId="112" priority="113" stopIfTrue="1">
      <formula>$L174=""</formula>
    </cfRule>
  </conditionalFormatting>
  <conditionalFormatting sqref="P174:R174">
    <cfRule type="expression" dxfId="111" priority="112" stopIfTrue="1">
      <formula>$P174=""</formula>
    </cfRule>
  </conditionalFormatting>
  <conditionalFormatting sqref="S174:U174">
    <cfRule type="expression" dxfId="110" priority="111" stopIfTrue="1">
      <formula>$S174=""</formula>
    </cfRule>
  </conditionalFormatting>
  <conditionalFormatting sqref="L175:O175">
    <cfRule type="expression" dxfId="109" priority="110" stopIfTrue="1">
      <formula>$L175=""</formula>
    </cfRule>
  </conditionalFormatting>
  <conditionalFormatting sqref="P175:R175">
    <cfRule type="expression" dxfId="108" priority="109" stopIfTrue="1">
      <formula>$P175=""</formula>
    </cfRule>
  </conditionalFormatting>
  <conditionalFormatting sqref="S175:U175">
    <cfRule type="expression" dxfId="107" priority="108" stopIfTrue="1">
      <formula>$S175=""</formula>
    </cfRule>
  </conditionalFormatting>
  <conditionalFormatting sqref="L176:O176">
    <cfRule type="expression" dxfId="106" priority="107" stopIfTrue="1">
      <formula>$L176=""</formula>
    </cfRule>
  </conditionalFormatting>
  <conditionalFormatting sqref="P176:R176">
    <cfRule type="expression" dxfId="105" priority="106" stopIfTrue="1">
      <formula>$P176=""</formula>
    </cfRule>
  </conditionalFormatting>
  <conditionalFormatting sqref="S176:U176">
    <cfRule type="expression" dxfId="104" priority="105" stopIfTrue="1">
      <formula>$S176=""</formula>
    </cfRule>
  </conditionalFormatting>
  <conditionalFormatting sqref="L177:O177">
    <cfRule type="expression" dxfId="103" priority="104" stopIfTrue="1">
      <formula>$L177=""</formula>
    </cfRule>
  </conditionalFormatting>
  <conditionalFormatting sqref="P177:R177">
    <cfRule type="expression" dxfId="102" priority="103" stopIfTrue="1">
      <formula>$P177=""</formula>
    </cfRule>
  </conditionalFormatting>
  <conditionalFormatting sqref="S177:U177">
    <cfRule type="expression" dxfId="101" priority="102" stopIfTrue="1">
      <formula>$S177=""</formula>
    </cfRule>
  </conditionalFormatting>
  <conditionalFormatting sqref="K246">
    <cfRule type="expression" dxfId="100" priority="101" stopIfTrue="1">
      <formula>希望&lt;&gt;0</formula>
    </cfRule>
  </conditionalFormatting>
  <conditionalFormatting sqref="K247">
    <cfRule type="expression" dxfId="99" priority="100" stopIfTrue="1">
      <formula>希望&lt;&gt;0</formula>
    </cfRule>
  </conditionalFormatting>
  <conditionalFormatting sqref="K248">
    <cfRule type="expression" dxfId="98" priority="99" stopIfTrue="1">
      <formula>希望&lt;&gt;0</formula>
    </cfRule>
  </conditionalFormatting>
  <conditionalFormatting sqref="K249">
    <cfRule type="expression" dxfId="97" priority="98" stopIfTrue="1">
      <formula>希望&lt;&gt;0</formula>
    </cfRule>
  </conditionalFormatting>
  <conditionalFormatting sqref="K250">
    <cfRule type="expression" dxfId="96" priority="97" stopIfTrue="1">
      <formula>希望&lt;&gt;0</formula>
    </cfRule>
  </conditionalFormatting>
  <conditionalFormatting sqref="K251">
    <cfRule type="expression" dxfId="95" priority="96" stopIfTrue="1">
      <formula>希望&lt;&gt;0</formula>
    </cfRule>
  </conditionalFormatting>
  <conditionalFormatting sqref="K252">
    <cfRule type="expression" dxfId="94" priority="95" stopIfTrue="1">
      <formula>希望&lt;&gt;0</formula>
    </cfRule>
  </conditionalFormatting>
  <conditionalFormatting sqref="K253">
    <cfRule type="expression" dxfId="93" priority="94" stopIfTrue="1">
      <formula>希望&lt;&gt;0</formula>
    </cfRule>
  </conditionalFormatting>
  <conditionalFormatting sqref="K254">
    <cfRule type="expression" dxfId="92" priority="93" stopIfTrue="1">
      <formula>希望&lt;&gt;0</formula>
    </cfRule>
  </conditionalFormatting>
  <conditionalFormatting sqref="K255">
    <cfRule type="expression" dxfId="91" priority="92" stopIfTrue="1">
      <formula>希望&lt;&gt;0</formula>
    </cfRule>
  </conditionalFormatting>
  <conditionalFormatting sqref="K256">
    <cfRule type="expression" dxfId="90" priority="91" stopIfTrue="1">
      <formula>希望&lt;&gt;0</formula>
    </cfRule>
  </conditionalFormatting>
  <conditionalFormatting sqref="K257">
    <cfRule type="expression" dxfId="89" priority="90" stopIfTrue="1">
      <formula>希望&lt;&gt;0</formula>
    </cfRule>
  </conditionalFormatting>
  <conditionalFormatting sqref="K258">
    <cfRule type="expression" dxfId="88" priority="89" stopIfTrue="1">
      <formula>希望&lt;&gt;0</formula>
    </cfRule>
  </conditionalFormatting>
  <conditionalFormatting sqref="K259">
    <cfRule type="expression" dxfId="87" priority="88" stopIfTrue="1">
      <formula>希望&lt;&gt;0</formula>
    </cfRule>
  </conditionalFormatting>
  <conditionalFormatting sqref="K260">
    <cfRule type="expression" dxfId="86" priority="87" stopIfTrue="1">
      <formula>希望&lt;&gt;0</formula>
    </cfRule>
  </conditionalFormatting>
  <conditionalFormatting sqref="K261">
    <cfRule type="expression" dxfId="85" priority="86" stopIfTrue="1">
      <formula>希望&lt;&gt;0</formula>
    </cfRule>
  </conditionalFormatting>
  <conditionalFormatting sqref="K262">
    <cfRule type="expression" dxfId="84" priority="85" stopIfTrue="1">
      <formula>希望&lt;&gt;0</formula>
    </cfRule>
  </conditionalFormatting>
  <conditionalFormatting sqref="K263">
    <cfRule type="expression" dxfId="83" priority="84" stopIfTrue="1">
      <formula>希望&lt;&gt;0</formula>
    </cfRule>
  </conditionalFormatting>
  <conditionalFormatting sqref="K264">
    <cfRule type="expression" dxfId="82" priority="83" stopIfTrue="1">
      <formula>希望&lt;&gt;0</formula>
    </cfRule>
  </conditionalFormatting>
  <conditionalFormatting sqref="L264:M264">
    <cfRule type="expression" dxfId="81" priority="82" stopIfTrue="1">
      <formula>$A264&lt;&gt;0</formula>
    </cfRule>
  </conditionalFormatting>
  <conditionalFormatting sqref="K265">
    <cfRule type="expression" dxfId="80" priority="81" stopIfTrue="1">
      <formula>希望&lt;&gt;0</formula>
    </cfRule>
  </conditionalFormatting>
  <conditionalFormatting sqref="L265:M265">
    <cfRule type="expression" dxfId="79" priority="80" stopIfTrue="1">
      <formula>$A265&lt;&gt;0</formula>
    </cfRule>
  </conditionalFormatting>
  <conditionalFormatting sqref="K266">
    <cfRule type="expression" dxfId="78" priority="79" stopIfTrue="1">
      <formula>希望&lt;&gt;0</formula>
    </cfRule>
  </conditionalFormatting>
  <conditionalFormatting sqref="L266:M266">
    <cfRule type="expression" dxfId="77" priority="78" stopIfTrue="1">
      <formula>$A266&lt;&gt;0</formula>
    </cfRule>
  </conditionalFormatting>
  <conditionalFormatting sqref="K267">
    <cfRule type="expression" dxfId="76" priority="77" stopIfTrue="1">
      <formula>希望&lt;&gt;0</formula>
    </cfRule>
  </conditionalFormatting>
  <conditionalFormatting sqref="L267:M267">
    <cfRule type="expression" dxfId="75" priority="76" stopIfTrue="1">
      <formula>$A267&lt;&gt;0</formula>
    </cfRule>
  </conditionalFormatting>
  <conditionalFormatting sqref="K268">
    <cfRule type="expression" dxfId="74" priority="75" stopIfTrue="1">
      <formula>希望&lt;&gt;0</formula>
    </cfRule>
  </conditionalFormatting>
  <conditionalFormatting sqref="L268:M268">
    <cfRule type="expression" dxfId="73" priority="74" stopIfTrue="1">
      <formula>$A268&lt;&gt;0</formula>
    </cfRule>
  </conditionalFormatting>
  <conditionalFormatting sqref="K269">
    <cfRule type="expression" dxfId="72" priority="73" stopIfTrue="1">
      <formula>希望&lt;&gt;0</formula>
    </cfRule>
  </conditionalFormatting>
  <conditionalFormatting sqref="L269:M269">
    <cfRule type="expression" dxfId="71" priority="72" stopIfTrue="1">
      <formula>$A269&lt;&gt;0</formula>
    </cfRule>
  </conditionalFormatting>
  <conditionalFormatting sqref="K270">
    <cfRule type="expression" dxfId="70" priority="71" stopIfTrue="1">
      <formula>希望&lt;&gt;0</formula>
    </cfRule>
  </conditionalFormatting>
  <conditionalFormatting sqref="L270:M270">
    <cfRule type="expression" dxfId="69" priority="70" stopIfTrue="1">
      <formula>$A270&lt;&gt;0</formula>
    </cfRule>
  </conditionalFormatting>
  <conditionalFormatting sqref="K271">
    <cfRule type="expression" dxfId="68" priority="69" stopIfTrue="1">
      <formula>希望&lt;&gt;0</formula>
    </cfRule>
  </conditionalFormatting>
  <conditionalFormatting sqref="L271:M271">
    <cfRule type="expression" dxfId="67" priority="68" stopIfTrue="1">
      <formula>$A271&lt;&gt;0</formula>
    </cfRule>
  </conditionalFormatting>
  <conditionalFormatting sqref="K272">
    <cfRule type="expression" dxfId="66" priority="67" stopIfTrue="1">
      <formula>希望&lt;&gt;0</formula>
    </cfRule>
  </conditionalFormatting>
  <conditionalFormatting sqref="L272:M272">
    <cfRule type="expression" dxfId="65" priority="66" stopIfTrue="1">
      <formula>$A272&lt;&gt;0</formula>
    </cfRule>
  </conditionalFormatting>
  <conditionalFormatting sqref="K273">
    <cfRule type="expression" dxfId="64" priority="65" stopIfTrue="1">
      <formula>希望&lt;&gt;0</formula>
    </cfRule>
  </conditionalFormatting>
  <conditionalFormatting sqref="L273:M273">
    <cfRule type="expression" dxfId="63" priority="64" stopIfTrue="1">
      <formula>$A273&lt;&gt;0</formula>
    </cfRule>
  </conditionalFormatting>
  <conditionalFormatting sqref="K274">
    <cfRule type="expression" dxfId="62" priority="63" stopIfTrue="1">
      <formula>希望&lt;&gt;0</formula>
    </cfRule>
  </conditionalFormatting>
  <conditionalFormatting sqref="L274:M274">
    <cfRule type="expression" dxfId="61" priority="62" stopIfTrue="1">
      <formula>$A274&lt;&gt;0</formula>
    </cfRule>
  </conditionalFormatting>
  <conditionalFormatting sqref="K275">
    <cfRule type="expression" dxfId="60" priority="61" stopIfTrue="1">
      <formula>希望&lt;&gt;0</formula>
    </cfRule>
  </conditionalFormatting>
  <conditionalFormatting sqref="L275:M275">
    <cfRule type="expression" dxfId="59" priority="60" stopIfTrue="1">
      <formula>$A275&lt;&gt;0</formula>
    </cfRule>
  </conditionalFormatting>
  <conditionalFormatting sqref="K276">
    <cfRule type="expression" dxfId="58" priority="59" stopIfTrue="1">
      <formula>希望&lt;&gt;0</formula>
    </cfRule>
  </conditionalFormatting>
  <conditionalFormatting sqref="L276:M276">
    <cfRule type="expression" dxfId="57" priority="58" stopIfTrue="1">
      <formula>$A276&lt;&gt;0</formula>
    </cfRule>
  </conditionalFormatting>
  <conditionalFormatting sqref="K277">
    <cfRule type="expression" dxfId="56" priority="57" stopIfTrue="1">
      <formula>希望&lt;&gt;0</formula>
    </cfRule>
  </conditionalFormatting>
  <conditionalFormatting sqref="L277:M277">
    <cfRule type="expression" dxfId="55" priority="56" stopIfTrue="1">
      <formula>$A277&lt;&gt;0</formula>
    </cfRule>
  </conditionalFormatting>
  <conditionalFormatting sqref="K278">
    <cfRule type="expression" dxfId="54" priority="55" stopIfTrue="1">
      <formula>希望&lt;&gt;0</formula>
    </cfRule>
  </conditionalFormatting>
  <conditionalFormatting sqref="L278:M278">
    <cfRule type="expression" dxfId="53" priority="54" stopIfTrue="1">
      <formula>$A278&lt;&gt;0</formula>
    </cfRule>
  </conditionalFormatting>
  <conditionalFormatting sqref="K279">
    <cfRule type="expression" dxfId="52" priority="53" stopIfTrue="1">
      <formula>希望&lt;&gt;0</formula>
    </cfRule>
  </conditionalFormatting>
  <conditionalFormatting sqref="L279:M279">
    <cfRule type="expression" dxfId="51" priority="52" stopIfTrue="1">
      <formula>$A279&lt;&gt;0</formula>
    </cfRule>
  </conditionalFormatting>
  <conditionalFormatting sqref="K280">
    <cfRule type="expression" dxfId="50" priority="51" stopIfTrue="1">
      <formula>希望&lt;&gt;0</formula>
    </cfRule>
  </conditionalFormatting>
  <conditionalFormatting sqref="L280:M280">
    <cfRule type="expression" dxfId="49" priority="50" stopIfTrue="1">
      <formula>$A280&lt;&gt;0</formula>
    </cfRule>
  </conditionalFormatting>
  <conditionalFormatting sqref="K281">
    <cfRule type="expression" dxfId="48" priority="49" stopIfTrue="1">
      <formula>希望&lt;&gt;0</formula>
    </cfRule>
  </conditionalFormatting>
  <conditionalFormatting sqref="L281:M281">
    <cfRule type="expression" dxfId="47" priority="48" stopIfTrue="1">
      <formula>$A281&lt;&gt;0</formula>
    </cfRule>
  </conditionalFormatting>
  <conditionalFormatting sqref="K282">
    <cfRule type="expression" dxfId="46" priority="47" stopIfTrue="1">
      <formula>希望&lt;&gt;0</formula>
    </cfRule>
  </conditionalFormatting>
  <conditionalFormatting sqref="L282:M282">
    <cfRule type="expression" dxfId="45" priority="46" stopIfTrue="1">
      <formula>$A282&lt;&gt;0</formula>
    </cfRule>
  </conditionalFormatting>
  <conditionalFormatting sqref="K283">
    <cfRule type="expression" dxfId="44" priority="45" stopIfTrue="1">
      <formula>希望&lt;&gt;0</formula>
    </cfRule>
  </conditionalFormatting>
  <conditionalFormatting sqref="L283:M283">
    <cfRule type="expression" dxfId="43" priority="44" stopIfTrue="1">
      <formula>$A283&lt;&gt;0</formula>
    </cfRule>
  </conditionalFormatting>
  <conditionalFormatting sqref="K284">
    <cfRule type="expression" dxfId="42" priority="43" stopIfTrue="1">
      <formula>希望&lt;&gt;0</formula>
    </cfRule>
  </conditionalFormatting>
  <conditionalFormatting sqref="L284:M284">
    <cfRule type="expression" dxfId="41" priority="42" stopIfTrue="1">
      <formula>$A284&lt;&gt;0</formula>
    </cfRule>
  </conditionalFormatting>
  <conditionalFormatting sqref="K285">
    <cfRule type="expression" dxfId="40" priority="41" stopIfTrue="1">
      <formula>希望&lt;&gt;0</formula>
    </cfRule>
  </conditionalFormatting>
  <conditionalFormatting sqref="K286:K289">
    <cfRule type="expression" dxfId="39" priority="40" stopIfTrue="1">
      <formula>希望&lt;&gt;0</formula>
    </cfRule>
  </conditionalFormatting>
  <conditionalFormatting sqref="L286:M286">
    <cfRule type="expression" dxfId="38" priority="39" stopIfTrue="1">
      <formula>$A286&lt;&gt;0</formula>
    </cfRule>
  </conditionalFormatting>
  <conditionalFormatting sqref="L287:M287">
    <cfRule type="expression" dxfId="37" priority="38" stopIfTrue="1">
      <formula>$A287&lt;&gt;0</formula>
    </cfRule>
  </conditionalFormatting>
  <conditionalFormatting sqref="L288:M288">
    <cfRule type="expression" dxfId="36" priority="37" stopIfTrue="1">
      <formula>$A288&lt;&gt;0</formula>
    </cfRule>
  </conditionalFormatting>
  <conditionalFormatting sqref="L289:M289">
    <cfRule type="expression" dxfId="35" priority="36" stopIfTrue="1">
      <formula>$A289&lt;&gt;0</formula>
    </cfRule>
  </conditionalFormatting>
  <conditionalFormatting sqref="K290">
    <cfRule type="expression" dxfId="34" priority="35" stopIfTrue="1">
      <formula>希望&lt;&gt;0</formula>
    </cfRule>
  </conditionalFormatting>
  <conditionalFormatting sqref="K291">
    <cfRule type="expression" dxfId="33" priority="34" stopIfTrue="1">
      <formula>希望&lt;&gt;0</formula>
    </cfRule>
  </conditionalFormatting>
  <conditionalFormatting sqref="K292">
    <cfRule type="expression" dxfId="32" priority="33" stopIfTrue="1">
      <formula>希望&lt;&gt;0</formula>
    </cfRule>
  </conditionalFormatting>
  <conditionalFormatting sqref="K293">
    <cfRule type="expression" dxfId="31" priority="32" stopIfTrue="1">
      <formula>希望&lt;&gt;0</formula>
    </cfRule>
  </conditionalFormatting>
  <conditionalFormatting sqref="K294">
    <cfRule type="expression" dxfId="30" priority="31" stopIfTrue="1">
      <formula>希望&lt;&gt;0</formula>
    </cfRule>
  </conditionalFormatting>
  <conditionalFormatting sqref="K295">
    <cfRule type="expression" dxfId="29" priority="30" stopIfTrue="1">
      <formula>希望&lt;&gt;0</formula>
    </cfRule>
  </conditionalFormatting>
  <conditionalFormatting sqref="K296">
    <cfRule type="expression" dxfId="28" priority="29" stopIfTrue="1">
      <formula>希望&lt;&gt;0</formula>
    </cfRule>
  </conditionalFormatting>
  <conditionalFormatting sqref="K297">
    <cfRule type="expression" dxfId="27" priority="28" stopIfTrue="1">
      <formula>希望&lt;&gt;0</formula>
    </cfRule>
  </conditionalFormatting>
  <conditionalFormatting sqref="L297:M297">
    <cfRule type="expression" dxfId="26" priority="27" stopIfTrue="1">
      <formula>$A297&lt;&gt;0</formula>
    </cfRule>
  </conditionalFormatting>
  <conditionalFormatting sqref="K298">
    <cfRule type="expression" dxfId="25" priority="26" stopIfTrue="1">
      <formula>希望&lt;&gt;0</formula>
    </cfRule>
  </conditionalFormatting>
  <conditionalFormatting sqref="L298:M298">
    <cfRule type="expression" dxfId="24" priority="25" stopIfTrue="1">
      <formula>$A298&lt;&gt;0</formula>
    </cfRule>
  </conditionalFormatting>
  <conditionalFormatting sqref="K299">
    <cfRule type="expression" dxfId="23" priority="24" stopIfTrue="1">
      <formula>希望&lt;&gt;0</formula>
    </cfRule>
  </conditionalFormatting>
  <conditionalFormatting sqref="L299:M299">
    <cfRule type="expression" dxfId="22" priority="23" stopIfTrue="1">
      <formula>$A299&lt;&gt;0</formula>
    </cfRule>
  </conditionalFormatting>
  <conditionalFormatting sqref="K300">
    <cfRule type="expression" dxfId="21" priority="22" stopIfTrue="1">
      <formula>希望&lt;&gt;0</formula>
    </cfRule>
  </conditionalFormatting>
  <conditionalFormatting sqref="L300:M300">
    <cfRule type="expression" dxfId="20" priority="21" stopIfTrue="1">
      <formula>$A300&lt;&gt;0</formula>
    </cfRule>
  </conditionalFormatting>
  <conditionalFormatting sqref="K301">
    <cfRule type="expression" dxfId="19" priority="20" stopIfTrue="1">
      <formula>希望&lt;&gt;0</formula>
    </cfRule>
  </conditionalFormatting>
  <conditionalFormatting sqref="L301:M301">
    <cfRule type="expression" dxfId="18" priority="19" stopIfTrue="1">
      <formula>$A301&lt;&gt;0</formula>
    </cfRule>
  </conditionalFormatting>
  <conditionalFormatting sqref="K302">
    <cfRule type="expression" dxfId="17" priority="18" stopIfTrue="1">
      <formula>希望&lt;&gt;0</formula>
    </cfRule>
  </conditionalFormatting>
  <conditionalFormatting sqref="L302:M302">
    <cfRule type="expression" dxfId="16" priority="17" stopIfTrue="1">
      <formula>$A302&lt;&gt;0</formula>
    </cfRule>
  </conditionalFormatting>
  <conditionalFormatting sqref="K303">
    <cfRule type="expression" dxfId="15" priority="16" stopIfTrue="1">
      <formula>希望&lt;&gt;0</formula>
    </cfRule>
  </conditionalFormatting>
  <conditionalFormatting sqref="L303:M303">
    <cfRule type="expression" dxfId="14" priority="15" stopIfTrue="1">
      <formula>$A303&lt;&gt;0</formula>
    </cfRule>
  </conditionalFormatting>
  <conditionalFormatting sqref="K304">
    <cfRule type="expression" dxfId="13" priority="14" stopIfTrue="1">
      <formula>希望&lt;&gt;0</formula>
    </cfRule>
  </conditionalFormatting>
  <conditionalFormatting sqref="L304:M304">
    <cfRule type="expression" dxfId="12" priority="13" stopIfTrue="1">
      <formula>$A304&lt;&gt;0</formula>
    </cfRule>
  </conditionalFormatting>
  <conditionalFormatting sqref="K305">
    <cfRule type="expression" dxfId="11" priority="12" stopIfTrue="1">
      <formula>希望&lt;&gt;0</formula>
    </cfRule>
  </conditionalFormatting>
  <conditionalFormatting sqref="L305:M305">
    <cfRule type="expression" dxfId="10" priority="11" stopIfTrue="1">
      <formula>$A305&lt;&gt;0</formula>
    </cfRule>
  </conditionalFormatting>
  <conditionalFormatting sqref="K306">
    <cfRule type="expression" dxfId="9" priority="10" stopIfTrue="1">
      <formula>希望&lt;&gt;0</formula>
    </cfRule>
  </conditionalFormatting>
  <conditionalFormatting sqref="K307:K308">
    <cfRule type="expression" dxfId="8" priority="9" stopIfTrue="1">
      <formula>希望&lt;&gt;0</formula>
    </cfRule>
  </conditionalFormatting>
  <conditionalFormatting sqref="L307:M307">
    <cfRule type="expression" dxfId="7" priority="8" stopIfTrue="1">
      <formula>$A307&lt;&gt;0</formula>
    </cfRule>
  </conditionalFormatting>
  <conditionalFormatting sqref="L308:M308">
    <cfRule type="expression" dxfId="6" priority="7" stopIfTrue="1">
      <formula>$A308&lt;&gt;0</formula>
    </cfRule>
  </conditionalFormatting>
  <conditionalFormatting sqref="Q246:R248">
    <cfRule type="expression" dxfId="5" priority="6" stopIfTrue="1">
      <formula>AND($AA246&lt;&gt;0, TRIM(Q246)="")</formula>
    </cfRule>
  </conditionalFormatting>
  <conditionalFormatting sqref="S246:U248">
    <cfRule type="expression" dxfId="4" priority="5" stopIfTrue="1">
      <formula>AND($AA246&lt;&gt;0, TRIM(S246)="")</formula>
    </cfRule>
  </conditionalFormatting>
  <conditionalFormatting sqref="Q249:R263">
    <cfRule type="expression" dxfId="3" priority="4" stopIfTrue="1">
      <formula>AND($AA249&lt;&gt;0, TRIM(Q249)="")</formula>
    </cfRule>
  </conditionalFormatting>
  <conditionalFormatting sqref="S249:U263">
    <cfRule type="expression" dxfId="2" priority="3" stopIfTrue="1">
      <formula>AND($AA249&lt;&gt;0, TRIM(S249)="")</formula>
    </cfRule>
  </conditionalFormatting>
  <conditionalFormatting sqref="Q306:R306">
    <cfRule type="expression" dxfId="1" priority="2" stopIfTrue="1">
      <formula>AND($AA306&lt;&gt;0, TRIM(Q306)="")</formula>
    </cfRule>
  </conditionalFormatting>
  <conditionalFormatting sqref="S306:U306">
    <cfRule type="expression" dxfId="0" priority="1" stopIfTrue="1">
      <formula>AND($AA306&lt;&gt;0, TRIM(S306)="")</formula>
    </cfRule>
  </conditionalFormatting>
  <dataValidations count="242">
    <dataValidation type="whole" imeMode="halfAlpha" allowBlank="1" showInputMessage="1" showErrorMessage="1" error="7桁の数字を入力してください" sqref="I20:M20" xr:uid="{E6DAD174-0321-4401-B091-53DE0D087E2C}">
      <formula1>0</formula1>
      <formula2>9999999</formula2>
    </dataValidation>
    <dataValidation errorStyle="warning" imeMode="hiragana" allowBlank="1" showInputMessage="1" showErrorMessage="1" sqref="I22:U22" xr:uid="{273636C6-26A2-456B-BA9B-ADC9A66E235F}"/>
    <dataValidation errorStyle="warning" imeMode="fullKatakana" allowBlank="1" showInputMessage="1" showErrorMessage="1" sqref="I24:U24" xr:uid="{72A3CE17-85C0-4269-A9D8-B2F8B4CB81E5}"/>
    <dataValidation errorStyle="warning" imeMode="hiragana" allowBlank="1" showInputMessage="1" showErrorMessage="1" sqref="I26:U26" xr:uid="{A30C6872-1470-467C-AFB2-067B99B14D62}"/>
    <dataValidation errorStyle="warning" imeMode="hiragana" allowBlank="1" showInputMessage="1" showErrorMessage="1" sqref="I28:U28" xr:uid="{F79D2C45-711B-460C-9E38-F5AECCD0329E}"/>
    <dataValidation errorStyle="warning" imeMode="fullKatakana" allowBlank="1" showInputMessage="1" showErrorMessage="1" sqref="I30:U30" xr:uid="{F87564FA-2570-44B7-8F29-B3A70D02CB8E}"/>
    <dataValidation errorStyle="warning" imeMode="hiragana" allowBlank="1" showInputMessage="1" showErrorMessage="1" sqref="I32:U32" xr:uid="{851E3865-1EE8-40C8-BC7A-1921E19DF0EC}"/>
    <dataValidation errorStyle="warning" imeMode="halfAlpha" allowBlank="1" showInputMessage="1" showErrorMessage="1" sqref="I34:M34" xr:uid="{4DC70550-0903-4BE2-AB3D-B967C681A0BA}"/>
    <dataValidation errorStyle="warning" imeMode="halfAlpha" allowBlank="1" showInputMessage="1" showErrorMessage="1" sqref="I36:M36" xr:uid="{88CB53AD-AF75-48B5-8CBB-BFBBF967C7AE}"/>
    <dataValidation type="list" imeMode="halfAlpha" allowBlank="1" showInputMessage="1" showErrorMessage="1" error="リストから選択してください" sqref="Q36:R36" xr:uid="{D3CDF2EC-8F72-4EF9-98FF-CAB13974B928}">
      <formula1>"廃止,　"</formula1>
    </dataValidation>
    <dataValidation errorStyle="warning" imeMode="halfAlpha" allowBlank="1" showInputMessage="1" showErrorMessage="1" sqref="I38:U38" xr:uid="{233D0601-E930-403F-B5D9-572EBC0EFA8B}"/>
    <dataValidation type="list" imeMode="halfAlpha" allowBlank="1" showInputMessage="1" showErrorMessage="1" error="リストから選択してください" sqref="I40:M40" xr:uid="{BE888553-9522-40FA-B664-6E1780044D54}">
      <formula1>"一致する,一致しない"</formula1>
    </dataValidation>
    <dataValidation type="list" imeMode="halfAlpha" allowBlank="1" showInputMessage="1" showErrorMessage="1" error="リストから選択してください" sqref="I63:M63" xr:uid="{9CB2CDF2-B3AA-431A-871A-DA79A3140EB2}">
      <formula1>"しない,する"</formula1>
    </dataValidation>
    <dataValidation type="whole" imeMode="halfAlpha" allowBlank="1" showInputMessage="1" showErrorMessage="1" error="7桁の数字を入力してください" sqref="I69:M69" xr:uid="{A2649FA8-7388-42CE-9A0C-8B1DD911B6E8}">
      <formula1>0</formula1>
      <formula2>9999999</formula2>
    </dataValidation>
    <dataValidation errorStyle="warning" imeMode="hiragana" allowBlank="1" showInputMessage="1" showErrorMessage="1" sqref="I71:U71" xr:uid="{BFDFB58D-7663-4707-A165-AF703CBD86B5}"/>
    <dataValidation errorStyle="warning" imeMode="fullKatakana" allowBlank="1" showInputMessage="1" showErrorMessage="1" sqref="I73:U73" xr:uid="{9E9DDACA-A069-4325-A5C4-47A249F4607C}"/>
    <dataValidation errorStyle="warning" imeMode="hiragana" allowBlank="1" showInputMessage="1" showErrorMessage="1" sqref="I75:U75" xr:uid="{D6CFD94C-946B-4F8E-A828-561672C9C911}"/>
    <dataValidation errorStyle="warning" imeMode="hiragana" allowBlank="1" showInputMessage="1" showErrorMessage="1" sqref="I77:U77" xr:uid="{9453E64A-673A-4986-B955-1832E16C2315}"/>
    <dataValidation errorStyle="warning" imeMode="fullKatakana" allowBlank="1" showInputMessage="1" showErrorMessage="1" sqref="I79:U79" xr:uid="{3091055F-7403-489A-B85F-92A06D7A6029}"/>
    <dataValidation errorStyle="warning" imeMode="hiragana" allowBlank="1" showInputMessage="1" showErrorMessage="1" sqref="I81:U81" xr:uid="{045E2923-6E7F-4ABD-95EE-73C17DC37AED}"/>
    <dataValidation errorStyle="warning" imeMode="halfAlpha" allowBlank="1" showInputMessage="1" showErrorMessage="1" sqref="I83:M83" xr:uid="{B8C8E8B9-F95A-4E6F-80F5-8368AE8FD6E8}"/>
    <dataValidation errorStyle="warning" imeMode="halfAlpha" allowBlank="1" showInputMessage="1" showErrorMessage="1" sqref="I85:M85" xr:uid="{B4DA4622-22D2-4F38-AD12-BD7994BA95C1}"/>
    <dataValidation type="list" imeMode="halfAlpha" allowBlank="1" showInputMessage="1" showErrorMessage="1" error="リストから選択してください" sqref="Q85:R85" xr:uid="{48A338BA-D17F-4C2A-A925-4AF92C13FF60}">
      <formula1>"廃止,　"</formula1>
    </dataValidation>
    <dataValidation errorStyle="warning" imeMode="halfAlpha" allowBlank="1" showInputMessage="1" showErrorMessage="1" sqref="I87:U87" xr:uid="{ADFEC8FF-2AA7-42AD-9D60-E47C25B353E1}"/>
    <dataValidation errorStyle="warning" imeMode="hiragana" allowBlank="1" showInputMessage="1" showErrorMessage="1" sqref="I112:U112" xr:uid="{446A9FC2-A880-4B76-A4C8-41CE3EEFD140}"/>
    <dataValidation errorStyle="warning" imeMode="fullKatakana" allowBlank="1" showInputMessage="1" showErrorMessage="1" sqref="I114:U114" xr:uid="{11B1133F-34E1-4537-98E0-EC6CAC6CD3B3}"/>
    <dataValidation errorStyle="warning" imeMode="hiragana" allowBlank="1" showInputMessage="1" showErrorMessage="1" sqref="I116:U116" xr:uid="{11524D00-570D-47ED-9019-7FE8EC9A3E28}"/>
    <dataValidation errorStyle="warning" imeMode="halfAlpha" allowBlank="1" showInputMessage="1" showErrorMessage="1" sqref="I118:M118" xr:uid="{6A9432C7-3FBD-4141-8524-4B36D21E785B}"/>
    <dataValidation errorStyle="warning" imeMode="halfAlpha" allowBlank="1" showInputMessage="1" showErrorMessage="1" sqref="I120:M120" xr:uid="{052081E5-5036-4847-A315-8B75432250FA}"/>
    <dataValidation errorStyle="warning" imeMode="halfAlpha" allowBlank="1" showInputMessage="1" showErrorMessage="1" sqref="I122:U122" xr:uid="{D0FB6825-CE2D-4619-9145-7949E8528BC8}"/>
    <dataValidation type="list" imeMode="halfAlpha" allowBlank="1" showInputMessage="1" showErrorMessage="1" error="リストから選択してください" sqref="I149:L149" xr:uid="{47F9602B-4339-4EBC-8C30-DE84639B339A}">
      <formula1>"しない,する"</formula1>
    </dataValidation>
    <dataValidation type="whole" imeMode="halfAlpha" allowBlank="1" showInputMessage="1" showErrorMessage="1" error="7桁の数字を入力してください" sqref="I151:L151" xr:uid="{19DCA968-D5A1-4F20-AFAC-9A9597A0C225}">
      <formula1>0</formula1>
      <formula2>9999999</formula2>
    </dataValidation>
    <dataValidation errorStyle="warning" imeMode="hiragana" allowBlank="1" showInputMessage="1" showErrorMessage="1" sqref="I153:U153" xr:uid="{715C443F-B482-47A7-ACF1-A1346486E640}"/>
    <dataValidation errorStyle="warning" imeMode="fullKatakana" allowBlank="1" showInputMessage="1" showErrorMessage="1" sqref="I155:U155" xr:uid="{7501F3A7-3D29-4F5B-B43F-E95766798E45}"/>
    <dataValidation errorStyle="warning" imeMode="hiragana" allowBlank="1" showInputMessage="1" showErrorMessage="1" sqref="I157:U157" xr:uid="{BC05623B-4613-4C5B-864B-1A09F8C9FA4C}"/>
    <dataValidation errorStyle="warning" imeMode="halfAlpha" allowBlank="1" showInputMessage="1" showErrorMessage="1" sqref="I159:L159" xr:uid="{6A9CD138-ED4F-4656-9E78-3A8C613ACBAE}"/>
    <dataValidation errorStyle="warning" imeMode="halfAlpha" allowBlank="1" showInputMessage="1" showErrorMessage="1" sqref="I161:L161" xr:uid="{4788F3FF-B940-4649-A369-9F34A96CA698}"/>
    <dataValidation type="date" imeMode="halfAlpha" allowBlank="1" showInputMessage="1" showErrorMessage="1" error="有効な日付を入力してください" sqref="L170:N170" xr:uid="{67B2D006-4C3B-4F0C-9A87-2B826F75DD34}">
      <formula1>92</formula1>
      <formula2>73415</formula2>
    </dataValidation>
    <dataValidation type="date" imeMode="halfAlpha" allowBlank="1" showInputMessage="1" showErrorMessage="1" error="有効な日付を入力してください" sqref="L171:N171" xr:uid="{5428828D-C081-486F-B0EC-6AA6C6722CF1}">
      <formula1>92</formula1>
      <formula2>73415</formula2>
    </dataValidation>
    <dataValidation type="date" imeMode="halfAlpha" allowBlank="1" showInputMessage="1" showErrorMessage="1" error="有効な日付を入力してください" sqref="P170:Q170" xr:uid="{C8C758BB-8F45-407D-873F-3CD88A32CA23}">
      <formula1>92</formula1>
      <formula2>73415</formula2>
    </dataValidation>
    <dataValidation type="date" imeMode="halfAlpha" allowBlank="1" showInputMessage="1" showErrorMessage="1" error="有効な日付を入力してください" sqref="P171:Q171" xr:uid="{8C9ED3FD-2D49-4683-9FE9-FCF87BBBD5AE}">
      <formula1>92</formula1>
      <formula2>73415</formula2>
    </dataValidation>
    <dataValidation type="whole" imeMode="halfAlpha" allowBlank="1" showInputMessage="1" showErrorMessage="1" error="有効な数字を入力してください。10兆円以上になる場合は、9,999,999,999と入力してください" sqref="L172:O172" xr:uid="{0138A2C5-1420-4BBA-9264-C5FA5B89B858}">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P172:R172" xr:uid="{7C6A225A-46A4-425F-846E-4317E751028D}">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S172:U172" xr:uid="{2F2D88F2-346E-41C7-83DC-33EFE4FF934E}">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L173:O173" xr:uid="{3F350ED5-8B6A-4087-A3B9-562BA2A7BD70}">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P173:R173" xr:uid="{36BC7438-FDC8-45F6-84F5-353E7154BDC8}">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S173:U173" xr:uid="{D561ECCE-36E6-4AAC-96C9-6EBF9AB139FD}">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L174:O174" xr:uid="{09B11DB1-D499-4DE4-97D9-0ABDCC3B0A03}">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P174:R174" xr:uid="{EB80473B-DD45-48DF-A443-7ED641BF51E6}">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S174:U174" xr:uid="{1AD7D395-5509-440F-9A07-CBA30188945C}">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L175:O175" xr:uid="{023330EF-094A-4C30-9639-E0136EB0946D}">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P175:R175" xr:uid="{5AF56190-4D1E-461A-9081-1250F310511F}">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S175:U175" xr:uid="{9FECDF38-5E23-461D-A068-664654A23250}">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L176:O176" xr:uid="{13EC890A-DD85-42A9-B98B-6AE28AE5205C}">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P176:R176" xr:uid="{8918C3C9-E75C-42A3-A8E2-0B373F9A3F5F}">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S176:U176" xr:uid="{D538A3E4-0B42-4A1B-B805-AE13C8714380}">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L177:O177" xr:uid="{36B28F4C-9324-4FE2-97CB-533ADF31C4C9}">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P177:R177" xr:uid="{AEF080E5-ED79-42AC-9C93-F71AD4C2A10B}">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S177:U177" xr:uid="{4331365D-78BB-4F0A-B3EA-8F59BB08EC9C}">
      <formula1>-9999999999</formula1>
      <formula2>9999999999</formula2>
    </dataValidation>
    <dataValidation type="whole" imeMode="halfAlpha" allowBlank="1" showInputMessage="1" showErrorMessage="1" error="有効な数字を入力してください" sqref="N187:O187" xr:uid="{DE44AFD9-13D1-4E27-8FF9-65AD7C904F60}">
      <formula1>0</formula1>
      <formula2>9999999999</formula2>
    </dataValidation>
    <dataValidation type="whole" imeMode="halfAlpha" allowBlank="1" showInputMessage="1" showErrorMessage="1" error="有効な数字を入力してください" sqref="N188:O188" xr:uid="{9E923CBD-97DA-4B53-9D7C-A3DECA217D66}">
      <formula1>0</formula1>
      <formula2>9999999999</formula2>
    </dataValidation>
    <dataValidation type="whole" imeMode="halfAlpha" allowBlank="1" showInputMessage="1" showErrorMessage="1" error="有効な数字を入力してください" sqref="N189:O189" xr:uid="{5AE5FAD1-F368-4D4F-9DCD-12E874F9D110}">
      <formula1>0</formula1>
      <formula2>9999999999</formula2>
    </dataValidation>
    <dataValidation type="whole" imeMode="halfAlpha" allowBlank="1" showInputMessage="1" showErrorMessage="1" error="有効な数字を入力してください" sqref="N190:O190" xr:uid="{04DCE18A-435B-4F68-9120-B363B8B8A12B}">
      <formula1>0</formula1>
      <formula2>9999999999</formula2>
    </dataValidation>
    <dataValidation type="whole" imeMode="halfAlpha" allowBlank="1" showInputMessage="1" showErrorMessage="1" error="有効な数字を入力してください" sqref="N191:O191" xr:uid="{7C64BD3C-C119-49D7-B7FB-3571F5788645}">
      <formula1>0</formula1>
      <formula2>9999999999</formula2>
    </dataValidation>
    <dataValidation type="whole" imeMode="halfAlpha" allowBlank="1" showInputMessage="1" showErrorMessage="1" error="有効な数字を入力してください" sqref="N192:O192" xr:uid="{2ED04159-3611-416A-B6AB-2E45A212B2B8}">
      <formula1>0</formula1>
      <formula2>9999999999</formula2>
    </dataValidation>
    <dataValidation type="whole" imeMode="halfAlpha" allowBlank="1" showInputMessage="1" showErrorMessage="1" error="有効な数字を入力してください" sqref="N193:O193" xr:uid="{18AE1C62-045C-4857-BE4D-C5A50458B838}">
      <formula1>0</formula1>
      <formula2>9999999999</formula2>
    </dataValidation>
    <dataValidation type="whole" imeMode="halfAlpha" allowBlank="1" showInputMessage="1" showErrorMessage="1" error="有効な数字を入力してください" sqref="N194:O194" xr:uid="{C2902CB0-19F9-4F17-9B0E-21B008CC8C16}">
      <formula1>0</formula1>
      <formula2>9999999999</formula2>
    </dataValidation>
    <dataValidation type="whole" imeMode="halfAlpha" allowBlank="1" showInputMessage="1" showErrorMessage="1" error="有効な数字を入力してください" sqref="N195:O195" xr:uid="{750EC67D-4B4B-47F4-8BE9-A98DBB1AA552}">
      <formula1>0</formula1>
      <formula2>9999999999</formula2>
    </dataValidation>
    <dataValidation type="whole" imeMode="halfAlpha" allowBlank="1" showInputMessage="1" showErrorMessage="1" error="有効な数字を入力してください" sqref="N196:O196" xr:uid="{F5DA7A8C-FDB5-4E4A-9695-856ADD45046A}">
      <formula1>0</formula1>
      <formula2>9999999999</formula2>
    </dataValidation>
    <dataValidation type="whole" imeMode="halfAlpha" allowBlank="1" showInputMessage="1" showErrorMessage="1" error="有効な数字を入力してください" sqref="N197:O197" xr:uid="{2863AA5B-B379-43D0-9483-AE67653D59B7}">
      <formula1>0</formula1>
      <formula2>9999999999</formula2>
    </dataValidation>
    <dataValidation type="whole" imeMode="halfAlpha" allowBlank="1" showInputMessage="1" showErrorMessage="1" error="有効な数字を入力してください" sqref="N198:O198" xr:uid="{DF12850C-A275-405B-8FFF-F9736455376E}">
      <formula1>0</formula1>
      <formula2>9999999999</formula2>
    </dataValidation>
    <dataValidation type="whole" imeMode="halfAlpha" allowBlank="1" showInputMessage="1" showErrorMessage="1" error="有効な数字を入力してください" sqref="N199:O199" xr:uid="{A5D4F3D0-8FB0-4C44-BAD2-E781484EEF25}">
      <formula1>0</formula1>
      <formula2>9999999999</formula2>
    </dataValidation>
    <dataValidation type="whole" imeMode="halfAlpha" allowBlank="1" showInputMessage="1" showErrorMessage="1" error="有効な数字を入力してください" sqref="N200:O200" xr:uid="{FC15EE2F-D4ED-4977-87F5-A77A9FFA73B9}">
      <formula1>0</formula1>
      <formula2>9999999999</formula2>
    </dataValidation>
    <dataValidation type="whole" imeMode="halfAlpha" allowBlank="1" showInputMessage="1" showErrorMessage="1" error="有効な数字を入力してください" sqref="N201:O201" xr:uid="{516DAC36-86F1-4E11-A3BF-11E2B77227C7}">
      <formula1>0</formula1>
      <formula2>9999999999</formula2>
    </dataValidation>
    <dataValidation type="whole" imeMode="halfAlpha" allowBlank="1" showInputMessage="1" showErrorMessage="1" error="有効な数字を入力してください" sqref="N202:O202" xr:uid="{8E14ACD4-7374-4E01-9E67-A68153871105}">
      <formula1>0</formula1>
      <formula2>9999999999</formula2>
    </dataValidation>
    <dataValidation type="whole" imeMode="halfAlpha" allowBlank="1" showInputMessage="1" showErrorMessage="1" error="有効な数字を入力してください" sqref="N203:O203" xr:uid="{43AD5624-D03A-4BB4-A6B4-B936ACBC7876}">
      <formula1>0</formula1>
      <formula2>9999999999</formula2>
    </dataValidation>
    <dataValidation type="whole" imeMode="halfAlpha" allowBlank="1" showInputMessage="1" showErrorMessage="1" error="有効な数字を入力してください" sqref="N204:O204" xr:uid="{EEA8FC89-D287-4686-8953-D293AE3F20B5}">
      <formula1>0</formula1>
      <formula2>9999999999</formula2>
    </dataValidation>
    <dataValidation type="whole" imeMode="halfAlpha" allowBlank="1" showInputMessage="1" showErrorMessage="1" error="有効な数字を入力してください" sqref="N205:O205" xr:uid="{91648ED3-1B57-45C6-B81F-4BF3A43C7B0C}">
      <formula1>0</formula1>
      <formula2>9999999999</formula2>
    </dataValidation>
    <dataValidation type="whole" imeMode="halfAlpha" allowBlank="1" showInputMessage="1" showErrorMessage="1" error="有効な数字を入力してください" sqref="N206:O206" xr:uid="{A9057A8B-31E9-4F3A-9E46-B1824CED2180}">
      <formula1>0</formula1>
      <formula2>9999999999</formula2>
    </dataValidation>
    <dataValidation type="whole" imeMode="halfAlpha" allowBlank="1" showInputMessage="1" showErrorMessage="1" error="有効な数字を入力してください" sqref="N207:O207" xr:uid="{FBB6251F-2BCB-4458-800C-4BA5A0EDC112}">
      <formula1>0</formula1>
      <formula2>9999999999</formula2>
    </dataValidation>
    <dataValidation type="whole" imeMode="halfAlpha" allowBlank="1" showInputMessage="1" showErrorMessage="1" error="有効な数字を入力してください" sqref="N208:O208" xr:uid="{0CB2D63A-690C-437B-8B70-B8E58B0A8DA8}">
      <formula1>0</formula1>
      <formula2>9999999999</formula2>
    </dataValidation>
    <dataValidation type="whole" imeMode="halfAlpha" allowBlank="1" showInputMessage="1" showErrorMessage="1" error="有効な数字を入力してください" sqref="N209:O209" xr:uid="{0A3D7D60-DEA3-4BC1-BEB7-0CCE9DBD4F86}">
      <formula1>0</formula1>
      <formula2>9999999999</formula2>
    </dataValidation>
    <dataValidation type="whole" imeMode="halfAlpha" allowBlank="1" showInputMessage="1" showErrorMessage="1" error="有効な数字を入力してください" sqref="N210:O210" xr:uid="{F4294663-040B-498E-9D7B-A6AA8DC4952A}">
      <formula1>0</formula1>
      <formula2>9999999999</formula2>
    </dataValidation>
    <dataValidation type="whole" imeMode="halfAlpha" allowBlank="1" showInputMessage="1" showErrorMessage="1" error="有効な数字を入力してください" sqref="N211:O211" xr:uid="{3E768ABD-036B-45D4-BB7F-60BE33B1A76F}">
      <formula1>0</formula1>
      <formula2>9999999999</formula2>
    </dataValidation>
    <dataValidation errorStyle="warning" imeMode="hiragana" allowBlank="1" showInputMessage="1" showErrorMessage="1" sqref="F212:M212" xr:uid="{F69571BA-49E8-495A-B406-77D3D1266BAB}"/>
    <dataValidation type="whole" imeMode="halfAlpha" allowBlank="1" showInputMessage="1" showErrorMessage="1" error="有効な数字を入力してください" sqref="N212:O212" xr:uid="{275006CC-E8C8-48BE-82DF-BC59521025C5}">
      <formula1>0</formula1>
      <formula2>9999999999</formula2>
    </dataValidation>
    <dataValidation type="whole" imeMode="halfAlpha" allowBlank="1" showInputMessage="1" showErrorMessage="1" error="有効な数字を入力してください" sqref="N213:O213" xr:uid="{112AB14B-3519-4939-AC47-B572A4CAF403}">
      <formula1>0</formula1>
      <formula2>9999999999</formula2>
    </dataValidation>
    <dataValidation type="whole" imeMode="halfAlpha" allowBlank="1" showInputMessage="1" showErrorMessage="1" error="有効な数字を入力してください" sqref="N214:O214" xr:uid="{FE614F0E-0F0C-417B-B634-FDDBD80E4085}">
      <formula1>0</formula1>
      <formula2>9999999999</formula2>
    </dataValidation>
    <dataValidation type="whole" imeMode="halfAlpha" allowBlank="1" showInputMessage="1" showErrorMessage="1" error="有効な数字を入力してください" sqref="N215:O215" xr:uid="{435C3BA6-C9C5-46AD-A3DE-BBC3E4EBD639}">
      <formula1>0</formula1>
      <formula2>9999999999</formula2>
    </dataValidation>
    <dataValidation type="whole" imeMode="halfAlpha" allowBlank="1" showInputMessage="1" showErrorMessage="1" error="有効な数字を入力してください" sqref="N216:O216" xr:uid="{EFF833A2-022B-4272-9E53-642B67A29AF1}">
      <formula1>0</formula1>
      <formula2>9999999999</formula2>
    </dataValidation>
    <dataValidation type="whole" imeMode="halfAlpha" allowBlank="1" showInputMessage="1" showErrorMessage="1" error="有効な数字を入力してください" sqref="N217:O217" xr:uid="{B8441EC2-2A5C-444C-A786-5DC34094BF1E}">
      <formula1>0</formula1>
      <formula2>9999999999</formula2>
    </dataValidation>
    <dataValidation type="whole" imeMode="halfAlpha" allowBlank="1" showInputMessage="1" showErrorMessage="1" error="有効な数字を入力してください" sqref="N218:O218" xr:uid="{455457A5-21C8-4766-87CB-3828518792B6}">
      <formula1>0</formula1>
      <formula2>9999999999</formula2>
    </dataValidation>
    <dataValidation type="whole" imeMode="halfAlpha" allowBlank="1" showInputMessage="1" showErrorMessage="1" error="有効な数字を入力してください" sqref="N219:O219" xr:uid="{ADC6974B-F55A-4CB2-9D54-EF8ED556F419}">
      <formula1>0</formula1>
      <formula2>9999999999</formula2>
    </dataValidation>
    <dataValidation type="whole" imeMode="halfAlpha" allowBlank="1" showInputMessage="1" showErrorMessage="1" error="有効な数字を入力してください" sqref="N220:O220" xr:uid="{C05371D4-B1C2-43EF-AA4F-7EF745EED63C}">
      <formula1>0</formula1>
      <formula2>9999999999</formula2>
    </dataValidation>
    <dataValidation type="whole" imeMode="halfAlpha" allowBlank="1" showInputMessage="1" showErrorMessage="1" error="有効な数字を入力してください" sqref="N221:O221" xr:uid="{353072A7-0794-47D5-ABE6-179C771A68F0}">
      <formula1>0</formula1>
      <formula2>9999999999</formula2>
    </dataValidation>
    <dataValidation type="whole" imeMode="halfAlpha" allowBlank="1" showInputMessage="1" showErrorMessage="1" error="有効な数字を入力してください" sqref="N222:O222" xr:uid="{30B94049-5401-493E-B7F3-57D5F5ED8E92}">
      <formula1>0</formula1>
      <formula2>9999999999</formula2>
    </dataValidation>
    <dataValidation type="whole" imeMode="halfAlpha" allowBlank="1" showInputMessage="1" showErrorMessage="1" error="有効な数字を入力してください" sqref="N223:O223" xr:uid="{1AAE7A39-58ED-4E02-AC6A-C886A9D8215D}">
      <formula1>0</formula1>
      <formula2>9999999999</formula2>
    </dataValidation>
    <dataValidation type="whole" imeMode="halfAlpha" allowBlank="1" showInputMessage="1" showErrorMessage="1" error="有効な数字を入力してください" sqref="N224:O224" xr:uid="{966947A0-2C1D-4F86-94B2-E59BA638BA84}">
      <formula1>0</formula1>
      <formula2>9999999999</formula2>
    </dataValidation>
    <dataValidation type="whole" imeMode="halfAlpha" allowBlank="1" showInputMessage="1" showErrorMessage="1" error="有効な数字を入力してください" sqref="N225:O225" xr:uid="{948A316E-32C4-432F-AAF6-5ACB3CE51DC8}">
      <formula1>0</formula1>
      <formula2>9999999999</formula2>
    </dataValidation>
    <dataValidation type="whole" imeMode="halfAlpha" allowBlank="1" showInputMessage="1" showErrorMessage="1" error="有効な数字を入力してください" sqref="N226:O226" xr:uid="{53FAECFC-0706-478C-B79D-3853924AF9D5}">
      <formula1>0</formula1>
      <formula2>9999999999</formula2>
    </dataValidation>
    <dataValidation type="whole" imeMode="halfAlpha" allowBlank="1" showInputMessage="1" showErrorMessage="1" error="有効な数字を入力してください" sqref="N227:O227" xr:uid="{564C155B-2162-4C13-9135-8D9C26762B0F}">
      <formula1>0</formula1>
      <formula2>9999999999</formula2>
    </dataValidation>
    <dataValidation type="whole" imeMode="halfAlpha" allowBlank="1" showInputMessage="1" showErrorMessage="1" error="有効な数字を入力してください" sqref="N228:O228" xr:uid="{DE67EED7-D795-43AA-B09B-F83136E5F568}">
      <formula1>0</formula1>
      <formula2>9999999999</formula2>
    </dataValidation>
    <dataValidation type="whole" imeMode="halfAlpha" allowBlank="1" showInputMessage="1" showErrorMessage="1" error="有効な数字を入力してください" sqref="N229:O229" xr:uid="{3479A08D-AE0C-4B83-86C8-B15388973095}">
      <formula1>0</formula1>
      <formula2>9999999999</formula2>
    </dataValidation>
    <dataValidation errorStyle="warning" imeMode="hiragana" allowBlank="1" showInputMessage="1" showErrorMessage="1" sqref="E230:M230" xr:uid="{21684A75-6483-4BD9-8B29-6C0B483484CB}"/>
    <dataValidation type="whole" imeMode="halfAlpha" allowBlank="1" showInputMessage="1" showErrorMessage="1" error="有効な数字を入力してください" sqref="N230:O230" xr:uid="{4BE1ACEF-B038-4809-945B-B7FAE301F8AE}">
      <formula1>0</formula1>
      <formula2>9999999999</formula2>
    </dataValidation>
    <dataValidation errorStyle="warning" imeMode="hiragana" allowBlank="1" showInputMessage="1" showErrorMessage="1" sqref="E231:M231" xr:uid="{6C22AFBF-59C4-4938-B103-4CB29BEA94E4}"/>
    <dataValidation type="whole" imeMode="halfAlpha" allowBlank="1" showInputMessage="1" showErrorMessage="1" error="有効な数字を入力してください" sqref="N231:O231" xr:uid="{2C2113E9-C408-4F86-9D1B-DD2B4A8CA23C}">
      <formula1>0</formula1>
      <formula2>9999999999</formula2>
    </dataValidation>
    <dataValidation errorStyle="warning" imeMode="hiragana" allowBlank="1" showInputMessage="1" showErrorMessage="1" sqref="E232:M232" xr:uid="{1C280E85-7807-4EF9-8E88-014623E5D50D}"/>
    <dataValidation type="whole" imeMode="halfAlpha" allowBlank="1" showInputMessage="1" showErrorMessage="1" error="有効な数字を入力してください" sqref="N232:O232" xr:uid="{69EF3451-3224-44E5-95E2-7534AB0CBFFB}">
      <formula1>0</formula1>
      <formula2>9999999999</formula2>
    </dataValidation>
    <dataValidation errorStyle="warning" imeMode="halfAlpha" allowBlank="1" showInputMessage="1" showErrorMessage="1" sqref="I239:M239" xr:uid="{472D3118-67C0-46A2-9645-7B9DA75FCBEF}"/>
    <dataValidation errorStyle="warning" imeMode="halfAlpha" allowBlank="1" showInputMessage="1" showErrorMessage="1" sqref="I241:M241" xr:uid="{D52826C7-2E72-458D-9AC7-FEE917A88925}"/>
    <dataValidation type="list" imeMode="halfAlpha" allowBlank="1" showInputMessage="1" showErrorMessage="1" error="リストから選択してください" sqref="K246" xr:uid="{1A3B6D44-F077-4227-94A5-10736B4C3B6A}">
      <formula1>"①,②,③,○,　"</formula1>
    </dataValidation>
    <dataValidation type="list" imeMode="halfAlpha" allowBlank="1" showInputMessage="1" showErrorMessage="1" error="リストから選択してください" sqref="K247" xr:uid="{AAA6A192-3EF2-4DF0-B257-76FF96404BED}">
      <formula1>"①,②,③,○,　"</formula1>
    </dataValidation>
    <dataValidation type="list" imeMode="halfAlpha" allowBlank="1" showInputMessage="1" showErrorMessage="1" error="リストから選択してください" sqref="K248" xr:uid="{93F67F73-F8BB-4CFA-A32A-3E612063DDE1}">
      <formula1>"①,②,③,○,　"</formula1>
    </dataValidation>
    <dataValidation type="list" imeMode="halfAlpha" allowBlank="1" showInputMessage="1" showErrorMessage="1" error="リストから選択してください" sqref="K249" xr:uid="{D463D927-E33E-4F98-A051-16AD80CB28FB}">
      <formula1>"①,②,③,○,　"</formula1>
    </dataValidation>
    <dataValidation type="list" imeMode="halfAlpha" allowBlank="1" showInputMessage="1" showErrorMessage="1" error="リストから選択してください" sqref="K250" xr:uid="{C8F3E21C-41F9-4E07-BC94-2ACD20375A6F}">
      <formula1>"①,②,③,○,　"</formula1>
    </dataValidation>
    <dataValidation type="list" imeMode="halfAlpha" allowBlank="1" showInputMessage="1" showErrorMessage="1" error="リストから選択してください" sqref="K251" xr:uid="{584E0074-5C5F-4CE7-BFF9-F17D5D6C4079}">
      <formula1>"①,②,③,○,　"</formula1>
    </dataValidation>
    <dataValidation type="list" imeMode="halfAlpha" allowBlank="1" showInputMessage="1" showErrorMessage="1" error="リストから選択してください" sqref="K252" xr:uid="{53DC12EA-73AD-4EDF-85C9-30A659A81D8A}">
      <formula1>"①,②,③,○,　"</formula1>
    </dataValidation>
    <dataValidation type="list" imeMode="halfAlpha" allowBlank="1" showInputMessage="1" showErrorMessage="1" error="リストから選択してください" sqref="K253" xr:uid="{A80DC7AE-60D3-4AA8-B900-09CE80629044}">
      <formula1>"①,②,③,○,　"</formula1>
    </dataValidation>
    <dataValidation type="list" imeMode="halfAlpha" allowBlank="1" showInputMessage="1" showErrorMessage="1" error="リストから選択してください" sqref="K254" xr:uid="{3F515BFA-5875-4891-A849-E744C6BA95C1}">
      <formula1>"①,②,③,○,　"</formula1>
    </dataValidation>
    <dataValidation type="list" imeMode="halfAlpha" allowBlank="1" showInputMessage="1" showErrorMessage="1" error="リストから選択してください" sqref="K255" xr:uid="{321764BB-5839-484F-8418-BB1933AD3473}">
      <formula1>"①,②,③,○,　"</formula1>
    </dataValidation>
    <dataValidation type="list" imeMode="halfAlpha" allowBlank="1" showInputMessage="1" showErrorMessage="1" error="リストから選択してください" sqref="K256" xr:uid="{AAD49A7E-F7F9-4AC0-B5B8-9777DA9D1880}">
      <formula1>"①,②,③,○,　"</formula1>
    </dataValidation>
    <dataValidation type="list" imeMode="halfAlpha" allowBlank="1" showInputMessage="1" showErrorMessage="1" error="リストから選択してください" sqref="K257" xr:uid="{504F007B-74A4-432E-8AD4-DC94EC9B57A0}">
      <formula1>"①,②,③,○,　"</formula1>
    </dataValidation>
    <dataValidation type="list" imeMode="halfAlpha" allowBlank="1" showInputMessage="1" showErrorMessage="1" error="リストから選択してください" sqref="K258" xr:uid="{F06CD94D-F946-46FF-84F5-FC54E8019FF7}">
      <formula1>"①,②,③,○,　"</formula1>
    </dataValidation>
    <dataValidation type="list" imeMode="halfAlpha" allowBlank="1" showInputMessage="1" showErrorMessage="1" error="リストから選択してください" sqref="K259" xr:uid="{94A54030-939C-461B-8B01-CA05E99BB688}">
      <formula1>"①,②,③,○,　"</formula1>
    </dataValidation>
    <dataValidation type="list" imeMode="halfAlpha" allowBlank="1" showInputMessage="1" showErrorMessage="1" error="リストから選択してください" sqref="K260" xr:uid="{CA5207AF-F2FD-4523-8DB8-3CCBFF3E2105}">
      <formula1>"①,②,③,○,　"</formula1>
    </dataValidation>
    <dataValidation type="list" imeMode="halfAlpha" allowBlank="1" showInputMessage="1" showErrorMessage="1" error="リストから選択してください" sqref="K261" xr:uid="{77DCE4D4-6E80-44E4-B3CB-4898B4D9C145}">
      <formula1>"①,②,③,○,　"</formula1>
    </dataValidation>
    <dataValidation type="list" imeMode="halfAlpha" allowBlank="1" showInputMessage="1" showErrorMessage="1" error="リストから選択してください" sqref="K262" xr:uid="{B2422415-3A45-484C-8113-4346C04F1A78}">
      <formula1>"①,②,③,○,　"</formula1>
    </dataValidation>
    <dataValidation type="list" imeMode="halfAlpha" allowBlank="1" showInputMessage="1" showErrorMessage="1" error="リストから選択してください" sqref="K263" xr:uid="{43BEB3FD-45E4-4292-8B9E-68C290239553}">
      <formula1>"①,②,③,○,　"</formula1>
    </dataValidation>
    <dataValidation type="list" imeMode="halfAlpha" allowBlank="1" showInputMessage="1" showErrorMessage="1" error="リストから選択してください" sqref="K264" xr:uid="{32AF6458-2E5D-4FF8-B730-1484C097148B}">
      <formula1>"①,②,③,○,　"</formula1>
    </dataValidation>
    <dataValidation type="list" imeMode="halfAlpha" allowBlank="1" showInputMessage="1" showErrorMessage="1" error="リストから選択してください" sqref="L264:M264" xr:uid="{C1CA8AD0-DE13-4FAB-BB00-1C4582EAB349}">
      <formula1>"○,　"</formula1>
    </dataValidation>
    <dataValidation type="list" imeMode="halfAlpha" allowBlank="1" showInputMessage="1" showErrorMessage="1" error="リストから選択してください" sqref="K265" xr:uid="{DB7A75EE-7A41-4499-80EF-AE037DC41449}">
      <formula1>"①,②,③,○,　"</formula1>
    </dataValidation>
    <dataValidation type="list" imeMode="halfAlpha" allowBlank="1" showInputMessage="1" showErrorMessage="1" error="リストから選択してください" sqref="L265:M265" xr:uid="{F01718E5-473B-4EAF-B8B3-5A894A54161B}">
      <formula1>"○,　"</formula1>
    </dataValidation>
    <dataValidation type="list" imeMode="halfAlpha" allowBlank="1" showInputMessage="1" showErrorMessage="1" error="リストから選択してください" sqref="K266" xr:uid="{B153AB6A-D1FE-4923-9A6B-1846234CC77C}">
      <formula1>"①,②,③,○,　"</formula1>
    </dataValidation>
    <dataValidation type="list" imeMode="halfAlpha" allowBlank="1" showInputMessage="1" showErrorMessage="1" error="リストから選択してください" sqref="L266:M266" xr:uid="{4B2C9C28-5A67-4DA6-8C5C-7A7C554A8EFE}">
      <formula1>"○,　"</formula1>
    </dataValidation>
    <dataValidation type="list" imeMode="halfAlpha" allowBlank="1" showInputMessage="1" showErrorMessage="1" error="リストから選択してください" sqref="K267" xr:uid="{091BB465-E12E-4902-B2CA-9CC7A8895F66}">
      <formula1>"①,②,③,○,　"</formula1>
    </dataValidation>
    <dataValidation type="list" imeMode="halfAlpha" allowBlank="1" showInputMessage="1" showErrorMessage="1" error="リストから選択してください" sqref="L267:M267" xr:uid="{BE22EF9E-6904-48C4-A3CC-576F4DE5C120}">
      <formula1>"○,　"</formula1>
    </dataValidation>
    <dataValidation type="list" imeMode="halfAlpha" allowBlank="1" showInputMessage="1" showErrorMessage="1" error="リストから選択してください" sqref="K268" xr:uid="{605B5341-3D13-4E31-B616-6DAC3E526426}">
      <formula1>"①,②,③,○,　"</formula1>
    </dataValidation>
    <dataValidation type="list" imeMode="halfAlpha" allowBlank="1" showInputMessage="1" showErrorMessage="1" error="リストから選択してください" sqref="L268:M268" xr:uid="{9B6BFB83-094F-4EBD-B809-540745DF8130}">
      <formula1>"○,　"</formula1>
    </dataValidation>
    <dataValidation type="list" imeMode="halfAlpha" allowBlank="1" showInputMessage="1" showErrorMessage="1" error="リストから選択してください" sqref="K269" xr:uid="{DA90C000-F9EC-4D21-A6E9-279F0C32A3F4}">
      <formula1>"①,②,③,○,　"</formula1>
    </dataValidation>
    <dataValidation type="list" imeMode="halfAlpha" allowBlank="1" showInputMessage="1" showErrorMessage="1" error="リストから選択してください" sqref="L269:M269" xr:uid="{045C1CDA-4580-4414-BC71-BFCB7B10135F}">
      <formula1>"○,　"</formula1>
    </dataValidation>
    <dataValidation type="list" imeMode="halfAlpha" allowBlank="1" showInputMessage="1" showErrorMessage="1" error="リストから選択してください" sqref="K270" xr:uid="{DB647510-3A7A-4D60-A052-14F33C47B330}">
      <formula1>"①,②,③,○,　"</formula1>
    </dataValidation>
    <dataValidation type="list" imeMode="halfAlpha" allowBlank="1" showInputMessage="1" showErrorMessage="1" error="リストから選択してください" sqref="L270:M270" xr:uid="{808B2E52-C1AD-48F7-AAAF-B6DCAE077EAE}">
      <formula1>"○,　"</formula1>
    </dataValidation>
    <dataValidation type="list" imeMode="halfAlpha" allowBlank="1" showInputMessage="1" showErrorMessage="1" error="リストから選択してください" sqref="K271" xr:uid="{542F023A-B0E7-4541-BDEA-461514B0F669}">
      <formula1>"①,②,③,○,　"</formula1>
    </dataValidation>
    <dataValidation type="list" imeMode="halfAlpha" allowBlank="1" showInputMessage="1" showErrorMessage="1" error="リストから選択してください" sqref="L271:M271" xr:uid="{B518D95B-5ECB-43B6-96DD-10A07A4E9261}">
      <formula1>"○,　"</formula1>
    </dataValidation>
    <dataValidation type="list" imeMode="halfAlpha" allowBlank="1" showInputMessage="1" showErrorMessage="1" error="リストから選択してください" sqref="K272" xr:uid="{8D5863DB-8AE1-4B0C-A6FE-8E92EA180317}">
      <formula1>"①,②,③,○,　"</formula1>
    </dataValidation>
    <dataValidation type="list" imeMode="halfAlpha" allowBlank="1" showInputMessage="1" showErrorMessage="1" error="リストから選択してください" sqref="L272:M272" xr:uid="{2D39FDF6-EE75-4044-8715-B3A72120FD5E}">
      <formula1>"○,　"</formula1>
    </dataValidation>
    <dataValidation type="list" imeMode="halfAlpha" allowBlank="1" showInputMessage="1" showErrorMessage="1" error="リストから選択してください" sqref="K273" xr:uid="{36766C90-7C12-4E6A-B139-43B21179B5A5}">
      <formula1>"①,②,③,○,　"</formula1>
    </dataValidation>
    <dataValidation type="list" imeMode="halfAlpha" allowBlank="1" showInputMessage="1" showErrorMessage="1" error="リストから選択してください" sqref="L273:M273" xr:uid="{B9D06E3E-3B5E-4FE1-A837-56F24EC2F38F}">
      <formula1>"○,　"</formula1>
    </dataValidation>
    <dataValidation type="list" imeMode="halfAlpha" allowBlank="1" showInputMessage="1" showErrorMessage="1" error="リストから選択してください" sqref="K274" xr:uid="{90DB961C-E1BD-4157-B220-FF7AD72EAF6F}">
      <formula1>"①,②,③,○,　"</formula1>
    </dataValidation>
    <dataValidation type="list" imeMode="halfAlpha" allowBlank="1" showInputMessage="1" showErrorMessage="1" error="リストから選択してください" sqref="L274:M274" xr:uid="{2F4C72C6-D328-4DE8-9F07-3B0B5E232541}">
      <formula1>"○,　"</formula1>
    </dataValidation>
    <dataValidation type="list" imeMode="halfAlpha" allowBlank="1" showInputMessage="1" showErrorMessage="1" error="リストから選択してください" sqref="K275" xr:uid="{19B68A02-EBFE-41E8-ACA5-04ECF72C9498}">
      <formula1>"①,②,③,○,　"</formula1>
    </dataValidation>
    <dataValidation type="list" imeMode="halfAlpha" allowBlank="1" showInputMessage="1" showErrorMessage="1" error="リストから選択してください" sqref="L275:M275" xr:uid="{A7020417-7C9E-4B81-B641-11487EC720E0}">
      <formula1>"○,　"</formula1>
    </dataValidation>
    <dataValidation type="list" imeMode="halfAlpha" allowBlank="1" showInputMessage="1" showErrorMessage="1" error="リストから選択してください" sqref="K276" xr:uid="{DFADFB8A-F1EE-4E6B-8A3F-A4C0B89BAC32}">
      <formula1>"①,②,③,○,　"</formula1>
    </dataValidation>
    <dataValidation type="list" imeMode="halfAlpha" allowBlank="1" showInputMessage="1" showErrorMessage="1" error="リストから選択してください" sqref="L276:M276" xr:uid="{2665A164-3E28-44A3-9705-E61A25DF64BD}">
      <formula1>"○,　"</formula1>
    </dataValidation>
    <dataValidation type="list" imeMode="halfAlpha" allowBlank="1" showInputMessage="1" showErrorMessage="1" error="リストから選択してください" sqref="K277" xr:uid="{ACCE0882-2F49-4BF1-9554-7BFF15F7EC51}">
      <formula1>"①,②,③,○,　"</formula1>
    </dataValidation>
    <dataValidation type="list" imeMode="halfAlpha" allowBlank="1" showInputMessage="1" showErrorMessage="1" error="リストから選択してください" sqref="L277:M277" xr:uid="{FF8A8F80-9E96-480B-AA48-24C3E1D72D31}">
      <formula1>"○,　"</formula1>
    </dataValidation>
    <dataValidation type="list" imeMode="halfAlpha" allowBlank="1" showInputMessage="1" showErrorMessage="1" error="リストから選択してください" sqref="K278" xr:uid="{5AB34193-A4F4-40C2-8858-02DF26788E8D}">
      <formula1>"①,②,③,○,　"</formula1>
    </dataValidation>
    <dataValidation type="list" imeMode="halfAlpha" allowBlank="1" showInputMessage="1" showErrorMessage="1" error="リストから選択してください" sqref="L278:M278" xr:uid="{FEE4293E-3DDD-4DBB-9947-9F471E409B70}">
      <formula1>"○,　"</formula1>
    </dataValidation>
    <dataValidation type="list" imeMode="halfAlpha" allowBlank="1" showInputMessage="1" showErrorMessage="1" error="リストから選択してください" sqref="K279" xr:uid="{1AB06761-CC0E-460C-8C9E-8E6E08DFBDD2}">
      <formula1>"①,②,③,○,　"</formula1>
    </dataValidation>
    <dataValidation type="list" imeMode="halfAlpha" allowBlank="1" showInputMessage="1" showErrorMessage="1" error="リストから選択してください" sqref="L279:M279" xr:uid="{D89470CF-65E2-4E31-87B9-A950390C712A}">
      <formula1>"○,　"</formula1>
    </dataValidation>
    <dataValidation type="list" imeMode="halfAlpha" allowBlank="1" showInputMessage="1" showErrorMessage="1" error="リストから選択してください" sqref="K280" xr:uid="{B3CE8240-BA3C-442E-A16E-42C5C24F44BF}">
      <formula1>"①,②,③,○,　"</formula1>
    </dataValidation>
    <dataValidation type="list" imeMode="halfAlpha" allowBlank="1" showInputMessage="1" showErrorMessage="1" error="リストから選択してください" sqref="L280:M280" xr:uid="{92582372-D115-4C50-8126-974B5E972FC2}">
      <formula1>"○,　"</formula1>
    </dataValidation>
    <dataValidation type="list" imeMode="halfAlpha" allowBlank="1" showInputMessage="1" showErrorMessage="1" error="リストから選択してください" sqref="K281" xr:uid="{7395B326-A417-446C-B191-38F280E9F328}">
      <formula1>"①,②,③,○,　"</formula1>
    </dataValidation>
    <dataValidation type="list" imeMode="halfAlpha" allowBlank="1" showInputMessage="1" showErrorMessage="1" error="リストから選択してください" sqref="L281:M281" xr:uid="{269FDE3B-13AD-487F-824B-F435B9626B56}">
      <formula1>"○,　"</formula1>
    </dataValidation>
    <dataValidation type="list" imeMode="halfAlpha" allowBlank="1" showInputMessage="1" showErrorMessage="1" error="リストから選択してください" sqref="K282" xr:uid="{FF860E84-EC5B-4236-A5DF-87C489474249}">
      <formula1>"①,②,③,○,　"</formula1>
    </dataValidation>
    <dataValidation type="list" imeMode="halfAlpha" allowBlank="1" showInputMessage="1" showErrorMessage="1" error="リストから選択してください" sqref="L282:M282" xr:uid="{80282FA5-6D56-4227-ADEF-B3286C9DA3F9}">
      <formula1>"○,　"</formula1>
    </dataValidation>
    <dataValidation type="list" imeMode="halfAlpha" allowBlank="1" showInputMessage="1" showErrorMessage="1" error="リストから選択してください" sqref="K283" xr:uid="{2EF10380-2C35-4EC3-AC83-A43B0475AFCF}">
      <formula1>"①,②,③,○,　"</formula1>
    </dataValidation>
    <dataValidation type="list" imeMode="halfAlpha" allowBlank="1" showInputMessage="1" showErrorMessage="1" error="リストから選択してください" sqref="L283:M283" xr:uid="{8C92997C-8EB3-42EC-8B23-7BF19D6C68A3}">
      <formula1>"○,　"</formula1>
    </dataValidation>
    <dataValidation type="list" imeMode="halfAlpha" allowBlank="1" showInputMessage="1" showErrorMessage="1" error="リストから選択してください" sqref="K284" xr:uid="{074CA18D-6B7A-47D7-BC3F-BAA61DD728E3}">
      <formula1>"①,②,③,○,　"</formula1>
    </dataValidation>
    <dataValidation type="list" imeMode="halfAlpha" allowBlank="1" showInputMessage="1" showErrorMessage="1" error="リストから選択してください" sqref="L284:M284" xr:uid="{0C8B20F3-2FD9-45A6-AD36-2D51E9953496}">
      <formula1>"○,　"</formula1>
    </dataValidation>
    <dataValidation type="list" imeMode="halfAlpha" allowBlank="1" showInputMessage="1" showErrorMessage="1" error="リストから選択してください" sqref="K285" xr:uid="{C04635BB-B402-4361-B711-3F97AC9EFE9E}">
      <formula1>"①,②,③,○,　"</formula1>
    </dataValidation>
    <dataValidation type="list" imeMode="halfAlpha" allowBlank="1" showInputMessage="1" showErrorMessage="1" error="リストから選択してください" sqref="K286:K289" xr:uid="{9DE7DD49-7221-469A-82C2-CED743884779}">
      <formula1>"①,②,③,○,　"</formula1>
    </dataValidation>
    <dataValidation type="list" imeMode="halfAlpha" allowBlank="1" showInputMessage="1" showErrorMessage="1" error="リストから選択してください" sqref="L286:M286" xr:uid="{0EBDDF8D-4802-492D-B139-17088071BD95}">
      <formula1>"○,　"</formula1>
    </dataValidation>
    <dataValidation type="list" imeMode="halfAlpha" allowBlank="1" showInputMessage="1" showErrorMessage="1" error="リストから選択してください" sqref="L287:M287" xr:uid="{9C22D07F-CF93-4DFC-B391-8224A5DEE1E1}">
      <formula1>"○,　"</formula1>
    </dataValidation>
    <dataValidation type="list" imeMode="halfAlpha" allowBlank="1" showInputMessage="1" showErrorMessage="1" error="リストから選択してください" sqref="L288:M288" xr:uid="{026140AC-8C25-4F05-85C3-926DB36B30A7}">
      <formula1>"○,　"</formula1>
    </dataValidation>
    <dataValidation type="list" imeMode="halfAlpha" allowBlank="1" showInputMessage="1" showErrorMessage="1" error="リストから選択してください" sqref="L289:M289" xr:uid="{2848D1D5-45FA-4211-B863-AFA6F6D21A66}">
      <formula1>"○,　"</formula1>
    </dataValidation>
    <dataValidation type="list" imeMode="halfAlpha" allowBlank="1" showInputMessage="1" showErrorMessage="1" error="リストから選択してください" sqref="K290" xr:uid="{457B7741-DC33-4866-92E8-37D722F40DCA}">
      <formula1>"①,②,③,○,　"</formula1>
    </dataValidation>
    <dataValidation type="list" imeMode="halfAlpha" allowBlank="1" showInputMessage="1" showErrorMessage="1" error="リストから選択してください" sqref="K291" xr:uid="{FFEA9BFC-8B1A-4E8C-A47B-DBB60C28740D}">
      <formula1>"①,②,③,○,　"</formula1>
    </dataValidation>
    <dataValidation type="list" imeMode="halfAlpha" allowBlank="1" showInputMessage="1" showErrorMessage="1" error="リストから選択してください" sqref="K292" xr:uid="{1E2622DD-7AD3-4A8B-A92C-C13E8B434B14}">
      <formula1>"①,②,③,○,　"</formula1>
    </dataValidation>
    <dataValidation type="list" imeMode="halfAlpha" allowBlank="1" showInputMessage="1" showErrorMessage="1" error="リストから選択してください" sqref="K293" xr:uid="{DA63CCB0-235F-4AAE-B4FB-023399848B71}">
      <formula1>"①,②,③,○,　"</formula1>
    </dataValidation>
    <dataValidation type="list" imeMode="halfAlpha" allowBlank="1" showInputMessage="1" showErrorMessage="1" error="リストから選択してください" sqref="K294" xr:uid="{5B0E3E49-60CB-49F8-B4C1-BC57B0A4504A}">
      <formula1>"①,②,③,○,　"</formula1>
    </dataValidation>
    <dataValidation type="list" imeMode="halfAlpha" allowBlank="1" showInputMessage="1" showErrorMessage="1" error="リストから選択してください" sqref="K295" xr:uid="{2B933E75-FB4C-4459-A223-0CE4AF214C59}">
      <formula1>"①,②,③,○,　"</formula1>
    </dataValidation>
    <dataValidation type="list" imeMode="halfAlpha" allowBlank="1" showInputMessage="1" showErrorMessage="1" error="リストから選択してください" sqref="K296" xr:uid="{67AFD1BE-E312-476F-9FA0-02F6BF7D969F}">
      <formula1>"①,②,③,○,　"</formula1>
    </dataValidation>
    <dataValidation type="list" imeMode="halfAlpha" allowBlank="1" showInputMessage="1" showErrorMessage="1" error="リストから選択してください" sqref="K297" xr:uid="{1C983FCB-08E5-4250-B16C-19BBE92F2ABA}">
      <formula1>"①,②,③,○,　"</formula1>
    </dataValidation>
    <dataValidation type="list" imeMode="halfAlpha" allowBlank="1" showInputMessage="1" showErrorMessage="1" error="リストから選択してください" sqref="L297:M297" xr:uid="{E32C598A-C73B-4F39-AFC3-5CBDE85FD47E}">
      <formula1>"○,　"</formula1>
    </dataValidation>
    <dataValidation type="list" imeMode="halfAlpha" allowBlank="1" showInputMessage="1" showErrorMessage="1" error="リストから選択してください" sqref="K298" xr:uid="{F43F151D-A07D-4894-8631-8056DB6B4817}">
      <formula1>"①,②,③,○,　"</formula1>
    </dataValidation>
    <dataValidation type="list" imeMode="halfAlpha" allowBlank="1" showInputMessage="1" showErrorMessage="1" error="リストから選択してください" sqref="L298:M298" xr:uid="{1686262E-48C3-4770-AB89-EE1432B288B8}">
      <formula1>"○,　"</formula1>
    </dataValidation>
    <dataValidation type="list" imeMode="halfAlpha" allowBlank="1" showInputMessage="1" showErrorMessage="1" error="リストから選択してください" sqref="K299" xr:uid="{40AA800D-DB62-4754-A281-843998DCDCF6}">
      <formula1>"①,②,③,○,　"</formula1>
    </dataValidation>
    <dataValidation type="list" imeMode="halfAlpha" allowBlank="1" showInputMessage="1" showErrorMessage="1" error="リストから選択してください" sqref="L299:M299" xr:uid="{BCF5677E-E927-4D45-B25A-9E3904A87D85}">
      <formula1>"○,　"</formula1>
    </dataValidation>
    <dataValidation type="list" imeMode="halfAlpha" allowBlank="1" showInputMessage="1" showErrorMessage="1" error="リストから選択してください" sqref="K300" xr:uid="{FF351A54-CA83-4880-B295-E916726164D8}">
      <formula1>"①,②,③,○,　"</formula1>
    </dataValidation>
    <dataValidation type="list" imeMode="halfAlpha" allowBlank="1" showInputMessage="1" showErrorMessage="1" error="リストから選択してください" sqref="L300:M300" xr:uid="{B900B23C-E5F5-4430-8B03-C47155A9A66F}">
      <formula1>"○,　"</formula1>
    </dataValidation>
    <dataValidation type="list" imeMode="halfAlpha" allowBlank="1" showInputMessage="1" showErrorMessage="1" error="リストから選択してください" sqref="K301" xr:uid="{83D1814D-8489-4D3E-B65C-989C7F1A89DE}">
      <formula1>"①,②,③,○,　"</formula1>
    </dataValidation>
    <dataValidation type="list" imeMode="halfAlpha" allowBlank="1" showInputMessage="1" showErrorMessage="1" error="リストから選択してください" sqref="L301:M301" xr:uid="{C94DBF0B-9BC5-425C-BAAD-A3EB74686B8F}">
      <formula1>"○,　"</formula1>
    </dataValidation>
    <dataValidation type="list" imeMode="halfAlpha" allowBlank="1" showInputMessage="1" showErrorMessage="1" error="リストから選択してください" sqref="K302" xr:uid="{A82B050E-6C8B-4425-843E-64CC1BA46020}">
      <formula1>"①,②,③,○,　"</formula1>
    </dataValidation>
    <dataValidation type="list" imeMode="halfAlpha" allowBlank="1" showInputMessage="1" showErrorMessage="1" error="リストから選択してください" sqref="L302:M302" xr:uid="{0337052F-8B3B-459A-8E6D-B7FB98B7789A}">
      <formula1>"○,　"</formula1>
    </dataValidation>
    <dataValidation type="list" imeMode="halfAlpha" allowBlank="1" showInputMessage="1" showErrorMessage="1" error="リストから選択してください" sqref="K303" xr:uid="{C0C3BBD6-68DA-4D95-9948-005E87E27A78}">
      <formula1>"①,②,③,○,　"</formula1>
    </dataValidation>
    <dataValidation type="list" imeMode="halfAlpha" allowBlank="1" showInputMessage="1" showErrorMessage="1" error="リストから選択してください" sqref="L303:M303" xr:uid="{615B3634-6862-4006-8FC6-A7FFEF44256A}">
      <formula1>"○,　"</formula1>
    </dataValidation>
    <dataValidation type="list" imeMode="halfAlpha" allowBlank="1" showInputMessage="1" showErrorMessage="1" error="リストから選択してください" sqref="K304" xr:uid="{613DF7ED-F2FC-4BCC-BCCB-9A853EC03043}">
      <formula1>"①,②,③,○,　"</formula1>
    </dataValidation>
    <dataValidation type="list" imeMode="halfAlpha" allowBlank="1" showInputMessage="1" showErrorMessage="1" error="リストから選択してください" sqref="L304:M304" xr:uid="{8D4428CD-B121-4710-A9F4-2847E73B6357}">
      <formula1>"○,　"</formula1>
    </dataValidation>
    <dataValidation type="list" imeMode="halfAlpha" allowBlank="1" showInputMessage="1" showErrorMessage="1" error="リストから選択してください" sqref="K305" xr:uid="{DF7EA8A3-8E26-4746-8D13-2924C3077859}">
      <formula1>"①,②,③,○,　"</formula1>
    </dataValidation>
    <dataValidation type="list" imeMode="halfAlpha" allowBlank="1" showInputMessage="1" showErrorMessage="1" error="リストから選択してください" sqref="L305:M305" xr:uid="{FC8579C2-93A6-45A5-B97B-36C1730A4861}">
      <formula1>"○,　"</formula1>
    </dataValidation>
    <dataValidation type="list" imeMode="halfAlpha" allowBlank="1" showInputMessage="1" showErrorMessage="1" error="リストから選択してください" sqref="K306" xr:uid="{AA743C40-4416-40CC-A347-8409D66CA9DD}">
      <formula1>"①,②,③,○,　"</formula1>
    </dataValidation>
    <dataValidation type="list" imeMode="halfAlpha" allowBlank="1" showInputMessage="1" showErrorMessage="1" error="リストから選択してください" sqref="K307:K308" xr:uid="{74C79108-F3B7-4CE4-8AAE-E1C38048A051}">
      <formula1>"①,②,③,○,　"</formula1>
    </dataValidation>
    <dataValidation type="list" imeMode="halfAlpha" allowBlank="1" showInputMessage="1" showErrorMessage="1" error="リストから選択してください" sqref="L307:M307" xr:uid="{3E62F05B-DD12-425C-85B6-3F580FD59BE1}">
      <formula1>"○,　"</formula1>
    </dataValidation>
    <dataValidation type="list" imeMode="halfAlpha" allowBlank="1" showInputMessage="1" showErrorMessage="1" error="リストから選択してください" sqref="L308:M308" xr:uid="{287E63F3-14CE-485D-A13C-DBBFF7C58519}">
      <formula1>"○,　"</formula1>
    </dataValidation>
    <dataValidation errorStyle="warning" imeMode="halfAlpha" allowBlank="1" showInputMessage="1" showErrorMessage="1" sqref="Q246:R248" xr:uid="{D68DD052-CDDD-4652-AAA0-8797FB97DDEC}"/>
    <dataValidation type="date" imeMode="halfAlpha" allowBlank="1" showInputMessage="1" showErrorMessage="1" error="有効な日付を入力してください" sqref="S246:U248" xr:uid="{904CFAB5-EC42-4EF6-B447-8E82DC69EA6C}">
      <formula1>92</formula1>
      <formula2>73415</formula2>
    </dataValidation>
    <dataValidation errorStyle="warning" imeMode="halfAlpha" allowBlank="1" showInputMessage="1" showErrorMessage="1" sqref="Q249:R263" xr:uid="{69C93C0A-BE1A-4EDC-A0DF-E587E9C4A8B3}"/>
    <dataValidation type="date" imeMode="halfAlpha" allowBlank="1" showInputMessage="1" showErrorMessage="1" error="有効な日付を入力してください" sqref="S249:U263" xr:uid="{8B445F88-7BD8-4C74-A4F4-CD12BB33B717}">
      <formula1>92</formula1>
      <formula2>73415</formula2>
    </dataValidation>
    <dataValidation errorStyle="warning" imeMode="halfAlpha" allowBlank="1" showInputMessage="1" showErrorMessage="1" sqref="Q306:R306" xr:uid="{0E521941-1525-4F5D-B924-2A8EF6E16C86}"/>
    <dataValidation type="date" imeMode="halfAlpha" allowBlank="1" showInputMessage="1" showErrorMessage="1" error="有効な日付を入力してください" sqref="S306:U306" xr:uid="{155A1D64-1152-4787-803C-FA5EE8649E7B}">
      <formula1>92</formula1>
      <formula2>73415</formula2>
    </dataValidation>
    <dataValidation errorStyle="warning" imeMode="hiragana" allowBlank="1" showInputMessage="1" showErrorMessage="1" sqref="N309:P309" xr:uid="{030E9859-2A41-41D8-A6E3-DD9A3FE6A57B}"/>
    <dataValidation errorStyle="warning" imeMode="halfAlpha" allowBlank="1" showInputMessage="1" showErrorMessage="1" sqref="Q309:R309" xr:uid="{0F475BB9-2800-4B2E-A58E-C829257DB831}"/>
    <dataValidation type="date" imeMode="halfAlpha" allowBlank="1" showInputMessage="1" showErrorMessage="1" error="有効な日付を入力してください" sqref="S309:U309" xr:uid="{79736AFA-0E91-4341-AA76-B201BB431935}">
      <formula1>92</formula1>
      <formula2>73415</formula2>
    </dataValidation>
    <dataValidation errorStyle="warning" imeMode="hiragana" allowBlank="1" showInputMessage="1" showErrorMessage="1" sqref="N310:P310" xr:uid="{0EC19616-CDFF-4B67-9D20-FBDB447781A5}"/>
    <dataValidation errorStyle="warning" imeMode="halfAlpha" allowBlank="1" showInputMessage="1" showErrorMessage="1" sqref="Q310:R310" xr:uid="{FEF2CD4F-0468-4A2C-B1CD-4CC6900B6A0D}"/>
    <dataValidation type="date" imeMode="halfAlpha" allowBlank="1" showInputMessage="1" showErrorMessage="1" error="有効な日付を入力してください" sqref="S310:U310" xr:uid="{1BD323D2-DC15-4A67-8468-C673D2F53CE5}">
      <formula1>92</formula1>
      <formula2>73415</formula2>
    </dataValidation>
    <dataValidation errorStyle="warning" imeMode="hiragana" allowBlank="1" showInputMessage="1" showErrorMessage="1" sqref="N311:P311" xr:uid="{D3B6390D-DB2F-4145-BBDB-9178CD571785}"/>
    <dataValidation errorStyle="warning" imeMode="halfAlpha" allowBlank="1" showInputMessage="1" showErrorMessage="1" sqref="Q311:R311" xr:uid="{EFCA13C8-658C-4C4A-9E2C-E226D94872AB}"/>
    <dataValidation type="date" imeMode="halfAlpha" allowBlank="1" showInputMessage="1" showErrorMessage="1" error="有効な日付を入力してください" sqref="S311:U311" xr:uid="{EA6C612E-360B-4960-AE78-2CFC11E8B41B}">
      <formula1>92</formula1>
      <formula2>73415</formula2>
    </dataValidation>
    <dataValidation errorStyle="warning" imeMode="hiragana" allowBlank="1" showInputMessage="1" showErrorMessage="1" sqref="N312:P312" xr:uid="{0C9D8460-694B-4596-96AB-14FD499DD156}"/>
    <dataValidation errorStyle="warning" imeMode="halfAlpha" allowBlank="1" showInputMessage="1" showErrorMessage="1" sqref="Q312:R312" xr:uid="{5B36D4DD-586E-496D-A607-CC8352D46259}"/>
    <dataValidation type="date" imeMode="halfAlpha" allowBlank="1" showInputMessage="1" showErrorMessage="1" error="有効な日付を入力してください" sqref="S312:U312" xr:uid="{1843840A-CB83-4682-AD08-D6742567061B}">
      <formula1>92</formula1>
      <formula2>73415</formula2>
    </dataValidation>
    <dataValidation errorStyle="warning" imeMode="hiragana" allowBlank="1" showInputMessage="1" showErrorMessage="1" sqref="N313:P313" xr:uid="{1DFFB0B0-06F9-4D4C-B636-82297A0EE3C5}"/>
    <dataValidation errorStyle="warning" imeMode="halfAlpha" allowBlank="1" showInputMessage="1" showErrorMessage="1" sqref="Q313:R313" xr:uid="{EEBA3221-8B1D-48BD-B38B-2937F91FEEE3}"/>
    <dataValidation type="date" imeMode="halfAlpha" allowBlank="1" showInputMessage="1" showErrorMessage="1" error="有効な日付を入力してください" sqref="S313:U313" xr:uid="{690F5232-A14F-4C99-A125-AC12BA485138}">
      <formula1>92</formula1>
      <formula2>73415</formula2>
    </dataValidation>
    <dataValidation errorStyle="warning" imeMode="hiragana" allowBlank="1" showInputMessage="1" showErrorMessage="1" sqref="N314:P314" xr:uid="{49C90630-EB24-433A-9A48-710B3F62C745}"/>
    <dataValidation errorStyle="warning" imeMode="halfAlpha" allowBlank="1" showInputMessage="1" showErrorMessage="1" sqref="Q314:R314" xr:uid="{550D5846-B676-44BB-A246-C58A10CFC15A}"/>
    <dataValidation type="date" imeMode="halfAlpha" allowBlank="1" showInputMessage="1" showErrorMessage="1" error="有効な日付を入力してください" sqref="S314:U314" xr:uid="{F7B7D782-738E-41C0-8344-1030104E85CF}">
      <formula1>92</formula1>
      <formula2>73415</formula2>
    </dataValidation>
    <dataValidation errorStyle="warning" imeMode="hiragana" allowBlank="1" showInputMessage="1" showErrorMessage="1" sqref="N315:P315" xr:uid="{76F3B94D-6F2B-413D-B598-8E2179359C30}"/>
    <dataValidation errorStyle="warning" imeMode="halfAlpha" allowBlank="1" showInputMessage="1" showErrorMessage="1" sqref="Q315:R315" xr:uid="{2E4A8729-A01E-4D19-91C0-90FAAB1BD63E}"/>
    <dataValidation type="date" imeMode="halfAlpha" allowBlank="1" showInputMessage="1" showErrorMessage="1" error="有効な日付を入力してください" sqref="S315:U315" xr:uid="{B7BAD1E8-E749-4D6C-8F08-380F007B71A4}">
      <formula1>92</formula1>
      <formula2>73415</formula2>
    </dataValidation>
    <dataValidation errorStyle="warning" imeMode="hiragana" allowBlank="1" showInputMessage="1" showErrorMessage="1" sqref="N316:P316" xr:uid="{59826F44-9CB3-4261-A2E1-8B4C323513F2}"/>
    <dataValidation errorStyle="warning" imeMode="halfAlpha" allowBlank="1" showInputMessage="1" showErrorMessage="1" sqref="Q316:R316" xr:uid="{4F051781-410B-4CD9-93ED-709B99D4A634}"/>
    <dataValidation type="date" imeMode="halfAlpha" allowBlank="1" showInputMessage="1" showErrorMessage="1" error="有効な日付を入力してください" sqref="S316:U316" xr:uid="{54D59001-5B10-4D56-A6A2-DC07E99AC028}">
      <formula1>92</formula1>
      <formula2>73415</formula2>
    </dataValidation>
    <dataValidation errorStyle="warning" imeMode="hiragana" allowBlank="1" showInputMessage="1" showErrorMessage="1" sqref="N317:P317" xr:uid="{22044A49-521D-46A2-AEDF-2D75508EDE34}"/>
    <dataValidation errorStyle="warning" imeMode="halfAlpha" allowBlank="1" showInputMessage="1" showErrorMessage="1" sqref="Q317:R317" xr:uid="{00F5130B-C0AD-4D34-8514-B673C3239473}"/>
    <dataValidation type="date" imeMode="halfAlpha" allowBlank="1" showInputMessage="1" showErrorMessage="1" error="有効な日付を入力してください" sqref="S317:U317" xr:uid="{8C24A624-4C26-4AAD-AFE9-DBC01A59DBA3}">
      <formula1>92</formula1>
      <formula2>73415</formula2>
    </dataValidation>
    <dataValidation errorStyle="warning" imeMode="hiragana" allowBlank="1" showInputMessage="1" showErrorMessage="1" sqref="N318:P318" xr:uid="{E3719104-25CF-40E3-B973-62181E0FCDCF}"/>
    <dataValidation errorStyle="warning" imeMode="halfAlpha" allowBlank="1" showInputMessage="1" showErrorMessage="1" sqref="Q318:R318" xr:uid="{CEBA2D97-6C6C-4471-82A5-C342AAD35268}"/>
    <dataValidation type="date" imeMode="halfAlpha" allowBlank="1" showInputMessage="1" showErrorMessage="1" error="有効な日付を入力してください" sqref="S318:U318" xr:uid="{648324A2-BC40-4003-A176-2FB633479EC1}">
      <formula1>92</formula1>
      <formula2>73415</formula2>
    </dataValidation>
  </dataValidations>
  <pageMargins left="0.19685039370078741" right="0.19685039370078741" top="0.39370078740157483" bottom="0.19685039370078741" header="0.19685039370078741" footer="0.19685039370078741"/>
  <pageSetup paperSize="9" scale="71" fitToHeight="0" orientation="portrait" r:id="rId1"/>
  <headerFooter>
    <oddHeader>&amp;R&amp;8&amp;P/&amp;N</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D315C2-1977-4FCE-8BCC-5E62818A5D9A}">
  <sheetPr codeName="Sheet1"/>
  <dimension ref="A1:A4"/>
  <sheetViews>
    <sheetView zoomScaleNormal="100" workbookViewId="0"/>
  </sheetViews>
  <sheetFormatPr defaultColWidth="9" defaultRowHeight="13.5" x14ac:dyDescent="0.15"/>
  <cols>
    <col min="1" max="16384" width="9" style="117"/>
  </cols>
  <sheetData>
    <row r="1" spans="1:1" x14ac:dyDescent="0.15">
      <c r="A1" s="117" t="str">
        <f>"@北海道@青森県@岩手県@宮城県@秋田県@山形県@福島県@茨城県@栃木県@群馬県@埼玉県@千葉県@東京都@新潟県@富山県@石川県@福井県@山梨県@長野県@岐阜県@静岡県@愛知県@三重県@滋賀県@京都府@大阪府@兵庫県@奈良県@鳥取県@島根県@岡山県@広島県@山口県@徳島県@香川県@愛媛県@高知県@福岡県@佐賀県@長崎県@熊本県@大分県@宮崎県@沖縄県@"</f>
        <v>@北海道@青森県@岩手県@宮城県@秋田県@山形県@福島県@茨城県@栃木県@群馬県@埼玉県@千葉県@東京都@新潟県@富山県@石川県@福井県@山梨県@長野県@岐阜県@静岡県@愛知県@三重県@滋賀県@京都府@大阪府@兵庫県@奈良県@鳥取県@島根県@岡山県@広島県@山口県@徳島県@香川県@愛媛県@高知県@福岡県@佐賀県@長崎県@熊本県@大分県@宮崎県@沖縄県@</v>
      </c>
    </row>
    <row r="2" spans="1:1" x14ac:dyDescent="0.15">
      <c r="A2" s="117" t="str">
        <f>"@神奈川県@和歌山県@鹿児島県@"</f>
        <v>@神奈川県@和歌山県@鹿児島県@</v>
      </c>
    </row>
    <row r="4" spans="1:1" x14ac:dyDescent="0.15">
      <c r="A4" s="117" t="s">
        <v>206</v>
      </c>
    </row>
  </sheetData>
  <sheetProtection algorithmName="SHA-512" hashValue="kV6HMIlzQSvJrzoT0P4/LDOeak4e9L7hDXyyLFo5fv0pO/L10B8ZYou6va2ooz3l8vbyzvze8pdviTYGMV+GUA==" saltValue="I08mZmkRnt8m1ZYQFi5TMA==" spinCount="100000" sheet="1" objects="1" scenarios="1"/>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5</vt:i4>
      </vt:variant>
    </vt:vector>
  </HeadingPairs>
  <TitlesOfParts>
    <vt:vector size="7" baseType="lpstr">
      <vt:lpstr>入力シート</vt:lpstr>
      <vt:lpstr>settings</vt:lpstr>
      <vt:lpstr>入力シート!Print_Titles</vt:lpstr>
      <vt:lpstr>希望</vt:lpstr>
      <vt:lpstr>都道府県3</vt:lpstr>
      <vt:lpstr>都道府県4</vt:lpstr>
      <vt:lpstr>日付例</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2020-10-19T02:59:22Z</cp:lastPrinted>
  <dcterms:created xsi:type="dcterms:W3CDTF">2018-07-20T07:50:20Z</dcterms:created>
  <dcterms:modified xsi:type="dcterms:W3CDTF">2024-10-28T05:33:34Z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e95ddb3e-64c9-45a1-a87e-d8c5bba1e930</vt:lpwstr>
  </property>
</Properties>
</file>